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rives compartilhados\COORDENADORIA-DE-CONTRATAÇÕES\00 - Processos (NOVA)\ID 016-24 - 25.0700-8 - Motoristas\Fase Interna\Emanuella\5. Edital\"/>
    </mc:Choice>
  </mc:AlternateContent>
  <bookViews>
    <workbookView xWindow="0" yWindow="0" windowWidth="28800" windowHeight="12435" tabRatio="846"/>
  </bookViews>
  <sheets>
    <sheet name="PCFP" sheetId="3" r:id="rId1"/>
  </sheets>
  <calcPr calcId="191029"/>
</workbook>
</file>

<file path=xl/calcChain.xml><?xml version="1.0" encoding="utf-8"?>
<calcChain xmlns="http://schemas.openxmlformats.org/spreadsheetml/2006/main">
  <c r="E19" i="3" l="1"/>
  <c r="E18" i="3"/>
  <c r="E14" i="3"/>
  <c r="E15" i="3" l="1"/>
  <c r="E16" i="3" s="1"/>
  <c r="E21" i="3" l="1"/>
  <c r="E26" i="3" l="1"/>
  <c r="E28" i="3" s="1"/>
  <c r="E31" i="3" l="1"/>
  <c r="E30" i="3"/>
  <c r="E32" i="3" l="1"/>
  <c r="E33" i="3" s="1"/>
  <c r="E39" i="3" s="1"/>
  <c r="E37" i="3" l="1"/>
  <c r="E35" i="3"/>
  <c r="E36" i="3"/>
  <c r="E38" i="3" l="1"/>
</calcChain>
</file>

<file path=xl/sharedStrings.xml><?xml version="1.0" encoding="utf-8"?>
<sst xmlns="http://schemas.openxmlformats.org/spreadsheetml/2006/main" count="77" uniqueCount="75">
  <si>
    <t>A</t>
  </si>
  <si>
    <t>REMUNERAÇÃO</t>
  </si>
  <si>
    <t>Função:</t>
  </si>
  <si>
    <t>Periodicidade:</t>
  </si>
  <si>
    <t>Segunda à Sexta (8H-17:48H)</t>
  </si>
  <si>
    <t>Carga Horária:</t>
  </si>
  <si>
    <t>A.1</t>
  </si>
  <si>
    <t>Salário Normativo</t>
  </si>
  <si>
    <t>A.2</t>
  </si>
  <si>
    <t>Adicional de Periculosidade</t>
  </si>
  <si>
    <t>A.3</t>
  </si>
  <si>
    <t xml:space="preserve">Adicional de Insalubridade </t>
  </si>
  <si>
    <t>A.4</t>
  </si>
  <si>
    <t>Adicional Noturno (20%)</t>
  </si>
  <si>
    <t>A.5</t>
  </si>
  <si>
    <t>Adicional de Hora Noturna Reduzida</t>
  </si>
  <si>
    <t>A.6</t>
  </si>
  <si>
    <t>Adicional de Hora Extra no Feriado Trabalhado (HE normal 50%)</t>
  </si>
  <si>
    <t>A.7</t>
  </si>
  <si>
    <t>Outros (especificar)</t>
  </si>
  <si>
    <t>A.8</t>
  </si>
  <si>
    <t>REMUNERAÇÃO TOTAL</t>
  </si>
  <si>
    <t>A.9</t>
  </si>
  <si>
    <t>A.10</t>
  </si>
  <si>
    <t>A - TOTAL DA MÃO-DE-OBRA</t>
  </si>
  <si>
    <t>B</t>
  </si>
  <si>
    <t>BENEFÍCIOS MENSAIS E DIÁRIOS</t>
  </si>
  <si>
    <t>B.1</t>
  </si>
  <si>
    <t>B.2</t>
  </si>
  <si>
    <t>B.3</t>
  </si>
  <si>
    <t>Seguro de Vida em Grupo</t>
  </si>
  <si>
    <t>B.4</t>
  </si>
  <si>
    <t>Fundo Assistencial</t>
  </si>
  <si>
    <t>B.5</t>
  </si>
  <si>
    <t>B.6</t>
  </si>
  <si>
    <t>Uniforme</t>
  </si>
  <si>
    <t>B.7</t>
  </si>
  <si>
    <t>B.9</t>
  </si>
  <si>
    <t>B -TOTAL DOS INSUMOS</t>
  </si>
  <si>
    <t>B.10</t>
  </si>
  <si>
    <t>C</t>
  </si>
  <si>
    <t>SUBTOTAL (MÃO-DE-OBRA + INSUMOS)</t>
  </si>
  <si>
    <t>D</t>
  </si>
  <si>
    <t>LUCRO E CUSTOS INDIRETOS</t>
  </si>
  <si>
    <t>D.1</t>
  </si>
  <si>
    <t>Administração -</t>
  </si>
  <si>
    <t>D.2</t>
  </si>
  <si>
    <t>Lucro</t>
  </si>
  <si>
    <t>D.3</t>
  </si>
  <si>
    <t>Total (LUCRO E CUSTOS INDIRETOS)</t>
  </si>
  <si>
    <t>E</t>
  </si>
  <si>
    <t>SUBTOTAL (MÃO-DE-OBRA + INSUMOS + BDI)</t>
  </si>
  <si>
    <t>F</t>
  </si>
  <si>
    <t>D – TRIBUTOS</t>
  </si>
  <si>
    <t>F.1</t>
  </si>
  <si>
    <t xml:space="preserve">ISS: </t>
  </si>
  <si>
    <t>F.2</t>
  </si>
  <si>
    <t>COFINS:</t>
  </si>
  <si>
    <t>F.3</t>
  </si>
  <si>
    <t>PIS:</t>
  </si>
  <si>
    <t>F.6</t>
  </si>
  <si>
    <t xml:space="preserve">Total dos Tributos </t>
  </si>
  <si>
    <t>G</t>
  </si>
  <si>
    <t>VALOR DA FATURA</t>
  </si>
  <si>
    <t>B.8</t>
  </si>
  <si>
    <t xml:space="preserve">Ponto Eletrônico </t>
  </si>
  <si>
    <t>Materiais e Equipamentos (plano mensalddo celular)</t>
  </si>
  <si>
    <t>Descanso Semanal Remunerado</t>
  </si>
  <si>
    <t xml:space="preserve">Travessias/transporte </t>
  </si>
  <si>
    <t xml:space="preserve">Auxílio Alimentação </t>
  </si>
  <si>
    <t xml:space="preserve">CCT </t>
  </si>
  <si>
    <t xml:space="preserve">Encargos Sociais - </t>
  </si>
  <si>
    <t>220 HORAS</t>
  </si>
  <si>
    <t>PLANILHA DE FORMAÇÃO DE PREÇOS DA MÃO DE OBRA</t>
  </si>
  <si>
    <r>
      <t>SERVIÇOS DE MOTORISTA -</t>
    </r>
    <r>
      <rPr>
        <b/>
        <u/>
        <sz val="10"/>
        <rFont val="Arial Nova Cond"/>
        <family val="2"/>
      </rPr>
      <t xml:space="preserve"> CBO 7823-05</t>
    </r>
    <r>
      <rPr>
        <sz val="10"/>
        <rFont val="Arial Nova Cond"/>
        <family val="2"/>
      </rPr>
      <t xml:space="preserve"> e 7823-10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</si>
</sst>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  <numFmt numFmtId="165" formatCode="_(&quot;R$ &quot;* #,##0.00_);_(&quot;R$ &quot;* \(#,##0.00\);_(&quot;R$ &quot;* &quot;-&quot;??_);_(@_)"/>
  </numFmts>
  <fonts count="8">
    <font>
      <sz val="10"/>
      <name val="Arial"/>
      <family val="2"/>
    </font>
    <font>
      <b/>
      <sz val="14"/>
      <color indexed="9"/>
      <name val="Calibri"/>
      <family val="2"/>
    </font>
    <font>
      <sz val="11"/>
      <color indexed="8"/>
      <name val="Calibri"/>
      <family val="2"/>
    </font>
    <font>
      <sz val="10"/>
      <name val="Arial Nova Cond"/>
      <family val="2"/>
    </font>
    <font>
      <b/>
      <sz val="10"/>
      <name val="Arial Nova Cond"/>
      <family val="2"/>
    </font>
    <font>
      <b/>
      <u/>
      <sz val="10"/>
      <name val="Arial Nova Cond"/>
      <family val="2"/>
    </font>
    <font>
      <sz val="8"/>
      <name val="Arial"/>
      <family val="2"/>
    </font>
    <font>
      <sz val="10"/>
      <color rgb="FFFF0000"/>
      <name val="Arial Nova Cond"/>
      <family val="2"/>
    </font>
  </fonts>
  <fills count="6">
    <fill>
      <patternFill patternType="none"/>
    </fill>
    <fill>
      <patternFill patternType="gray125"/>
    </fill>
    <fill>
      <patternFill patternType="solid">
        <fgColor indexed="20"/>
        <bgColor indexed="59"/>
      </patternFill>
    </fill>
    <fill>
      <patternFill patternType="solid">
        <fgColor indexed="62"/>
        <bgColor indexed="38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Border="0" applyProtection="0"/>
    <xf numFmtId="0" fontId="2" fillId="2" borderId="0" applyBorder="0" applyProtection="0"/>
  </cellStyleXfs>
  <cellXfs count="6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0" fontId="3" fillId="0" borderId="0" xfId="0" applyNumberFormat="1" applyFont="1" applyAlignment="1">
      <alignment vertical="center"/>
    </xf>
    <xf numFmtId="164" fontId="3" fillId="0" borderId="0" xfId="1" applyFont="1" applyAlignment="1">
      <alignment horizontal="left" vertical="center"/>
    </xf>
    <xf numFmtId="164" fontId="3" fillId="0" borderId="6" xfId="1" applyFont="1" applyBorder="1" applyAlignment="1">
      <alignment horizontal="left" vertical="center" wrapText="1"/>
    </xf>
    <xf numFmtId="164" fontId="4" fillId="0" borderId="6" xfId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64" fontId="3" fillId="0" borderId="9" xfId="1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0" xfId="0" applyFont="1" applyBorder="1" applyAlignment="1">
      <alignment vertical="center" wrapText="1"/>
    </xf>
    <xf numFmtId="4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10" fontId="3" fillId="0" borderId="11" xfId="0" applyNumberFormat="1" applyFont="1" applyBorder="1" applyAlignment="1">
      <alignment vertical="center"/>
    </xf>
    <xf numFmtId="10" fontId="3" fillId="0" borderId="11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10" fontId="4" fillId="0" borderId="14" xfId="0" applyNumberFormat="1" applyFont="1" applyBorder="1" applyAlignment="1">
      <alignment vertical="center"/>
    </xf>
    <xf numFmtId="164" fontId="4" fillId="0" borderId="12" xfId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164" fontId="4" fillId="0" borderId="2" xfId="1" applyFont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8" fontId="3" fillId="0" borderId="6" xfId="0" applyNumberFormat="1" applyFont="1" applyBorder="1" applyAlignment="1">
      <alignment horizontal="center" vertical="center"/>
    </xf>
    <xf numFmtId="164" fontId="7" fillId="0" borderId="4" xfId="1" applyFont="1" applyFill="1" applyBorder="1" applyAlignment="1">
      <alignment horizontal="left" vertical="center" wrapText="1"/>
    </xf>
    <xf numFmtId="10" fontId="3" fillId="0" borderId="11" xfId="0" applyNumberFormat="1" applyFont="1" applyFill="1" applyBorder="1" applyAlignment="1">
      <alignment vertical="center"/>
    </xf>
    <xf numFmtId="164" fontId="3" fillId="0" borderId="6" xfId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164" fontId="3" fillId="5" borderId="4" xfId="1" applyFont="1" applyFill="1" applyBorder="1" applyAlignment="1">
      <alignment horizontal="center" vertical="center" wrapText="1"/>
    </xf>
    <xf numFmtId="164" fontId="3" fillId="5" borderId="6" xfId="1" applyFont="1" applyFill="1" applyBorder="1" applyAlignment="1">
      <alignment horizontal="center" vertical="center" wrapText="1"/>
    </xf>
    <xf numFmtId="164" fontId="4" fillId="5" borderId="11" xfId="1" applyFont="1" applyFill="1" applyBorder="1" applyAlignment="1">
      <alignment horizontal="left" vertical="center" wrapText="1"/>
    </xf>
    <xf numFmtId="0" fontId="4" fillId="5" borderId="18" xfId="0" applyFont="1" applyFill="1" applyBorder="1" applyAlignment="1">
      <alignment horizontal="center" vertical="center"/>
    </xf>
    <xf numFmtId="164" fontId="4" fillId="5" borderId="17" xfId="1" applyFont="1" applyFill="1" applyBorder="1" applyAlignment="1">
      <alignment horizontal="left" vertical="center" wrapText="1"/>
    </xf>
    <xf numFmtId="164" fontId="3" fillId="5" borderId="9" xfId="1" applyFont="1" applyFill="1" applyBorder="1" applyAlignment="1">
      <alignment horizontal="center" vertical="center" wrapText="1"/>
    </xf>
    <xf numFmtId="164" fontId="4" fillId="5" borderId="8" xfId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</cellXfs>
  <cellStyles count="3">
    <cellStyle name="Excel Built-in Excel Built-in Excel Built-in Excel Built-in Excel Built-in Excel Built-in Excel Built-in Excel Built-in 20% - Accent1" xfId="2"/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A0CE73"/>
      <rgbColor rgb="000000FF"/>
      <rgbColor rgb="00FFFF66"/>
      <rgbColor rgb="00FFCCFF"/>
      <rgbColor rgb="00B4C6E7"/>
      <rgbColor rgb="00C00000"/>
      <rgbColor rgb="00CAFFA2"/>
      <rgbColor rgb="00000080"/>
      <rgbColor rgb="00669933"/>
      <rgbColor rgb="00DAE3F3"/>
      <rgbColor rgb="0034689C"/>
      <rgbColor rgb="00CCCCCC"/>
      <rgbColor rgb="00808080"/>
      <rgbColor rgb="009999CC"/>
      <rgbColor rgb="00B2B2B2"/>
      <rgbColor rgb="00FFFFCC"/>
      <rgbColor rgb="00CCFFFF"/>
      <rgbColor rgb="00EEEEEE"/>
      <rgbColor rgb="00CC9966"/>
      <rgbColor rgb="00006699"/>
      <rgbColor rgb="00CCCCFF"/>
      <rgbColor rgb="00FFF2CC"/>
      <rgbColor rgb="00FFCCCC"/>
      <rgbColor rgb="00FFE699"/>
      <rgbColor rgb="00ABCE7C"/>
      <rgbColor rgb="00FCE4D6"/>
      <rgbColor rgb="00CC0000"/>
      <rgbColor rgb="00336699"/>
      <rgbColor rgb="003333FF"/>
      <rgbColor rgb="009DC3E6"/>
      <rgbColor rgb="00CFE7F5"/>
      <rgbColor rgb="00CBFFD0"/>
      <rgbColor rgb="00FFFF99"/>
      <rgbColor rgb="0099CCFF"/>
      <rgbColor rgb="00F7ADAD"/>
      <rgbColor rgb="00CC99CC"/>
      <rgbColor rgb="00FFCC99"/>
      <rgbColor rgb="003465A4"/>
      <rgbColor rgb="006C9ED8"/>
      <rgbColor rgb="0066CC00"/>
      <rgbColor rgb="00FFCC00"/>
      <rgbColor rgb="00F4B084"/>
      <rgbColor rgb="00999966"/>
      <rgbColor rgb="00666666"/>
      <rgbColor rgb="00999999"/>
      <rgbColor rgb="00E2EFDA"/>
      <rgbColor rgb="00729FCF"/>
      <rgbColor rgb="00181818"/>
      <rgbColor rgb="00D9E1F2"/>
      <rgbColor rgb="00F7CDCD"/>
      <rgbColor rgb="00CCCC99"/>
      <rgbColor rgb="001F4E78"/>
      <rgbColor rgb="00DDDDD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C15" zoomScale="130" zoomScaleNormal="130" zoomScaleSheetLayoutView="75" workbookViewId="0">
      <selection activeCell="E39" sqref="C16:E39"/>
    </sheetView>
  </sheetViews>
  <sheetFormatPr defaultRowHeight="12.75" customHeight="1"/>
  <cols>
    <col min="1" max="1" width="4" style="1" customWidth="1"/>
    <col min="2" max="2" width="5.140625" style="2" customWidth="1"/>
    <col min="3" max="3" width="21.140625" style="1" customWidth="1"/>
    <col min="4" max="4" width="28.85546875" style="3" customWidth="1"/>
    <col min="5" max="5" width="20.42578125" style="4" customWidth="1"/>
    <col min="6" max="6" width="18" style="1" bestFit="1" customWidth="1"/>
    <col min="7" max="16384" width="9.140625" style="1"/>
  </cols>
  <sheetData>
    <row r="1" spans="2:5" ht="19.5" thickBot="1">
      <c r="C1" s="44" t="s">
        <v>73</v>
      </c>
      <c r="D1" s="44"/>
      <c r="E1" s="44"/>
    </row>
    <row r="2" spans="2:5" ht="34.5" customHeight="1">
      <c r="B2" s="49" t="s">
        <v>0</v>
      </c>
      <c r="C2" s="51" t="s">
        <v>1</v>
      </c>
      <c r="D2" s="43" t="s">
        <v>2</v>
      </c>
      <c r="E2" s="37" t="s">
        <v>74</v>
      </c>
    </row>
    <row r="3" spans="2:5" ht="33.75" customHeight="1">
      <c r="B3" s="50"/>
      <c r="C3" s="52"/>
      <c r="D3" s="39" t="s">
        <v>3</v>
      </c>
      <c r="E3" s="38" t="s">
        <v>4</v>
      </c>
    </row>
    <row r="4" spans="2:5" ht="18" customHeight="1">
      <c r="B4" s="50"/>
      <c r="C4" s="52"/>
      <c r="D4" s="39" t="s">
        <v>5</v>
      </c>
      <c r="E4" s="38" t="s">
        <v>72</v>
      </c>
    </row>
    <row r="5" spans="2:5" ht="18" customHeight="1">
      <c r="B5" s="29"/>
      <c r="C5" s="40"/>
      <c r="D5" s="41" t="s">
        <v>70</v>
      </c>
      <c r="E5" s="42"/>
    </row>
    <row r="6" spans="2:5">
      <c r="B6" s="7" t="s">
        <v>6</v>
      </c>
      <c r="C6" s="53" t="s">
        <v>7</v>
      </c>
      <c r="D6" s="54"/>
      <c r="E6" s="32">
        <v>0</v>
      </c>
    </row>
    <row r="7" spans="2:5">
      <c r="B7" s="8" t="s">
        <v>8</v>
      </c>
      <c r="C7" s="55" t="s">
        <v>9</v>
      </c>
      <c r="D7" s="56"/>
      <c r="E7" s="11">
        <v>0</v>
      </c>
    </row>
    <row r="8" spans="2:5">
      <c r="B8" s="8" t="s">
        <v>10</v>
      </c>
      <c r="C8" s="9" t="s">
        <v>11</v>
      </c>
      <c r="D8" s="10"/>
      <c r="E8" s="11">
        <v>0</v>
      </c>
    </row>
    <row r="9" spans="2:5" ht="12.75" customHeight="1">
      <c r="B9" s="8" t="s">
        <v>12</v>
      </c>
      <c r="C9" s="57" t="s">
        <v>13</v>
      </c>
      <c r="D9" s="58"/>
      <c r="E9" s="11">
        <v>0</v>
      </c>
    </row>
    <row r="10" spans="2:5" ht="25.5">
      <c r="B10" s="8" t="s">
        <v>14</v>
      </c>
      <c r="C10" s="12" t="s">
        <v>15</v>
      </c>
      <c r="D10" s="13"/>
      <c r="E10" s="11">
        <v>0</v>
      </c>
    </row>
    <row r="11" spans="2:5" ht="38.25">
      <c r="B11" s="8" t="s">
        <v>16</v>
      </c>
      <c r="C11" s="12" t="s">
        <v>17</v>
      </c>
      <c r="D11" s="13"/>
      <c r="E11" s="11">
        <v>0</v>
      </c>
    </row>
    <row r="12" spans="2:5" ht="25.5">
      <c r="B12" s="8" t="s">
        <v>18</v>
      </c>
      <c r="C12" s="12" t="s">
        <v>67</v>
      </c>
      <c r="D12" s="13"/>
      <c r="E12" s="11">
        <v>0</v>
      </c>
    </row>
    <row r="13" spans="2:5">
      <c r="B13" s="8" t="s">
        <v>20</v>
      </c>
      <c r="C13" s="12" t="s">
        <v>19</v>
      </c>
      <c r="D13" s="13"/>
      <c r="E13" s="11">
        <v>0</v>
      </c>
    </row>
    <row r="14" spans="2:5">
      <c r="B14" s="14" t="s">
        <v>22</v>
      </c>
      <c r="C14" s="45" t="s">
        <v>21</v>
      </c>
      <c r="D14" s="46"/>
      <c r="E14" s="6">
        <f>SUM(E6:E13)</f>
        <v>0</v>
      </c>
    </row>
    <row r="15" spans="2:5">
      <c r="B15" s="15" t="s">
        <v>22</v>
      </c>
      <c r="C15" s="16" t="s">
        <v>71</v>
      </c>
      <c r="D15" s="33">
        <v>0</v>
      </c>
      <c r="E15" s="34">
        <f>ROUND(E14*$D$15,2)</f>
        <v>0</v>
      </c>
    </row>
    <row r="16" spans="2:5">
      <c r="B16" s="14" t="s">
        <v>23</v>
      </c>
      <c r="C16" s="47" t="s">
        <v>24</v>
      </c>
      <c r="D16" s="47"/>
      <c r="E16" s="6">
        <f>E14+E15</f>
        <v>0</v>
      </c>
    </row>
    <row r="17" spans="1:6">
      <c r="B17" s="14" t="s">
        <v>25</v>
      </c>
      <c r="C17" s="48" t="s">
        <v>26</v>
      </c>
      <c r="D17" s="48"/>
      <c r="E17" s="6"/>
    </row>
    <row r="18" spans="1:6">
      <c r="B18" s="15" t="s">
        <v>27</v>
      </c>
      <c r="C18" s="30" t="s">
        <v>68</v>
      </c>
      <c r="D18" s="31">
        <v>0</v>
      </c>
      <c r="E18" s="5">
        <f>ROUND(D18*44-(E6*0.06),2)</f>
        <v>0</v>
      </c>
    </row>
    <row r="19" spans="1:6">
      <c r="B19" s="15" t="s">
        <v>28</v>
      </c>
      <c r="C19" s="30" t="s">
        <v>69</v>
      </c>
      <c r="D19" s="31">
        <v>0</v>
      </c>
      <c r="E19" s="5">
        <f>(D19*0.9)*22</f>
        <v>0</v>
      </c>
    </row>
    <row r="20" spans="1:6">
      <c r="B20" s="15" t="s">
        <v>29</v>
      </c>
      <c r="C20" s="59" t="s">
        <v>30</v>
      </c>
      <c r="D20" s="59"/>
      <c r="E20" s="34">
        <v>0</v>
      </c>
    </row>
    <row r="21" spans="1:6">
      <c r="B21" s="15" t="s">
        <v>31</v>
      </c>
      <c r="C21" s="59" t="s">
        <v>32</v>
      </c>
      <c r="D21" s="59"/>
      <c r="E21" s="34">
        <f>E14*1%</f>
        <v>0</v>
      </c>
    </row>
    <row r="22" spans="1:6">
      <c r="B22" s="15" t="s">
        <v>33</v>
      </c>
      <c r="C22" s="59" t="s">
        <v>19</v>
      </c>
      <c r="D22" s="59"/>
      <c r="E22" s="34">
        <v>0</v>
      </c>
    </row>
    <row r="23" spans="1:6">
      <c r="B23" s="15" t="s">
        <v>34</v>
      </c>
      <c r="C23" s="59" t="s">
        <v>35</v>
      </c>
      <c r="D23" s="59"/>
      <c r="E23" s="34">
        <v>0</v>
      </c>
      <c r="F23" s="17"/>
    </row>
    <row r="24" spans="1:6">
      <c r="A24" s="18"/>
      <c r="B24" s="15" t="s">
        <v>36</v>
      </c>
      <c r="C24" s="60" t="s">
        <v>66</v>
      </c>
      <c r="D24" s="61"/>
      <c r="E24" s="34">
        <v>0</v>
      </c>
      <c r="F24" s="17"/>
    </row>
    <row r="25" spans="1:6">
      <c r="A25" s="18"/>
      <c r="B25" s="15" t="s">
        <v>64</v>
      </c>
      <c r="C25" s="35" t="s">
        <v>65</v>
      </c>
      <c r="D25" s="36"/>
      <c r="E25" s="34">
        <v>0</v>
      </c>
      <c r="F25" s="17"/>
    </row>
    <row r="26" spans="1:6">
      <c r="B26" s="14" t="s">
        <v>37</v>
      </c>
      <c r="C26" s="47" t="s">
        <v>38</v>
      </c>
      <c r="D26" s="47"/>
      <c r="E26" s="6">
        <f>SUM(E18:E25)</f>
        <v>0</v>
      </c>
    </row>
    <row r="27" spans="1:6">
      <c r="B27" s="14" t="s">
        <v>39</v>
      </c>
      <c r="C27" s="45"/>
      <c r="D27" s="46"/>
      <c r="E27" s="6"/>
    </row>
    <row r="28" spans="1:6">
      <c r="A28" s="19"/>
      <c r="B28" s="14" t="s">
        <v>40</v>
      </c>
      <c r="C28" s="47" t="s">
        <v>41</v>
      </c>
      <c r="D28" s="47"/>
      <c r="E28" s="6">
        <f t="shared" ref="E28" si="0">E16+E26+E27</f>
        <v>0</v>
      </c>
    </row>
    <row r="29" spans="1:6">
      <c r="B29" s="14" t="s">
        <v>42</v>
      </c>
      <c r="C29" s="47" t="s">
        <v>43</v>
      </c>
      <c r="D29" s="47"/>
      <c r="E29" s="6"/>
    </row>
    <row r="30" spans="1:6">
      <c r="A30" s="3"/>
      <c r="B30" s="15" t="s">
        <v>44</v>
      </c>
      <c r="C30" s="20" t="s">
        <v>45</v>
      </c>
      <c r="D30" s="21">
        <v>0</v>
      </c>
      <c r="E30" s="5">
        <f>ROUND(E28*$D$30,2)</f>
        <v>0</v>
      </c>
    </row>
    <row r="31" spans="1:6">
      <c r="A31" s="3"/>
      <c r="B31" s="15" t="s">
        <v>46</v>
      </c>
      <c r="C31" s="20" t="s">
        <v>47</v>
      </c>
      <c r="D31" s="21">
        <v>0</v>
      </c>
      <c r="E31" s="5">
        <f>ROUND(E28*$D$31,2)</f>
        <v>0</v>
      </c>
    </row>
    <row r="32" spans="1:6">
      <c r="B32" s="14" t="s">
        <v>48</v>
      </c>
      <c r="C32" s="47" t="s">
        <v>49</v>
      </c>
      <c r="D32" s="47"/>
      <c r="E32" s="6">
        <f>SUM(E30:E31)</f>
        <v>0</v>
      </c>
    </row>
    <row r="33" spans="2:5">
      <c r="B33" s="14" t="s">
        <v>50</v>
      </c>
      <c r="C33" s="47" t="s">
        <v>51</v>
      </c>
      <c r="D33" s="47"/>
      <c r="E33" s="6">
        <f>E28+E32</f>
        <v>0</v>
      </c>
    </row>
    <row r="34" spans="2:5">
      <c r="B34" s="14" t="s">
        <v>52</v>
      </c>
      <c r="C34" s="48" t="s">
        <v>53</v>
      </c>
      <c r="D34" s="48"/>
      <c r="E34" s="6"/>
    </row>
    <row r="35" spans="2:5" ht="38.25" customHeight="1">
      <c r="B35" s="15" t="s">
        <v>54</v>
      </c>
      <c r="C35" s="20" t="s">
        <v>55</v>
      </c>
      <c r="D35" s="22">
        <v>0</v>
      </c>
      <c r="E35" s="5">
        <f>ROUND($D$35*E39,2)</f>
        <v>0</v>
      </c>
    </row>
    <row r="36" spans="2:5">
      <c r="B36" s="15" t="s">
        <v>56</v>
      </c>
      <c r="C36" s="20" t="s">
        <v>57</v>
      </c>
      <c r="D36" s="21">
        <v>0</v>
      </c>
      <c r="E36" s="5">
        <f t="shared" ref="E36" si="1">ROUND(E39*7.6%,2)</f>
        <v>0</v>
      </c>
    </row>
    <row r="37" spans="2:5">
      <c r="B37" s="15" t="s">
        <v>58</v>
      </c>
      <c r="C37" s="20" t="s">
        <v>59</v>
      </c>
      <c r="D37" s="21">
        <v>0</v>
      </c>
      <c r="E37" s="5">
        <f t="shared" ref="E37" si="2">ROUND(E39*1.65%,2)</f>
        <v>0</v>
      </c>
    </row>
    <row r="38" spans="2:5">
      <c r="B38" s="23" t="s">
        <v>60</v>
      </c>
      <c r="C38" s="24" t="s">
        <v>61</v>
      </c>
      <c r="D38" s="25"/>
      <c r="E38" s="26">
        <f>SUM(E35:E37)</f>
        <v>0</v>
      </c>
    </row>
    <row r="39" spans="2:5">
      <c r="B39" s="27" t="s">
        <v>62</v>
      </c>
      <c r="C39" s="62" t="s">
        <v>63</v>
      </c>
      <c r="D39" s="63"/>
      <c r="E39" s="28">
        <f>ROUND(E33/(1-D35-D36-D37),2)</f>
        <v>0</v>
      </c>
    </row>
  </sheetData>
  <sheetProtection selectLockedCells="1" selectUnlockedCells="1"/>
  <mergeCells count="22">
    <mergeCell ref="C33:D33"/>
    <mergeCell ref="C34:D34"/>
    <mergeCell ref="C39:D39"/>
    <mergeCell ref="C26:D26"/>
    <mergeCell ref="C27:D27"/>
    <mergeCell ref="C28:D28"/>
    <mergeCell ref="C29:D29"/>
    <mergeCell ref="C32:D32"/>
    <mergeCell ref="C20:D20"/>
    <mergeCell ref="C21:D21"/>
    <mergeCell ref="C22:D22"/>
    <mergeCell ref="C23:D23"/>
    <mergeCell ref="C24:D24"/>
    <mergeCell ref="C1:E1"/>
    <mergeCell ref="C14:D14"/>
    <mergeCell ref="C16:D16"/>
    <mergeCell ref="C17:D17"/>
    <mergeCell ref="B2:B4"/>
    <mergeCell ref="C2:C4"/>
    <mergeCell ref="C6:D6"/>
    <mergeCell ref="C7:D7"/>
    <mergeCell ref="C9:D9"/>
  </mergeCells>
  <phoneticPr fontId="6" type="noConversion"/>
  <pageMargins left="0.78749999999999998" right="0.78749999999999998" top="1.0527777777777778" bottom="1.0527777777777778" header="0.78749999999999998" footer="0.78749999999999998"/>
  <pageSetup paperSize="9" scale="28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PCFP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Gunther Furtado</dc:creator>
  <cp:lastModifiedBy>Emanuella Rampanelli Minaif</cp:lastModifiedBy>
  <cp:lastPrinted>2025-02-17T19:17:56Z</cp:lastPrinted>
  <dcterms:created xsi:type="dcterms:W3CDTF">2023-08-04T16:18:59Z</dcterms:created>
  <dcterms:modified xsi:type="dcterms:W3CDTF">2025-04-10T16:53:23Z</dcterms:modified>
</cp:coreProperties>
</file>