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ORDENACAO-GERAL-ADMINISTRACAO\DEPARTAMENTO-DE-CONTRATOS\00. PROCESSOS\00. ETP e TR - MINUTAS\19.357.751-2 - Vigilância desarmada\"/>
    </mc:Choice>
  </mc:AlternateContent>
  <xr:revisionPtr revIDLastSave="0" documentId="13_ncr:1_{C248CBC1-D0A1-4DC9-B517-9F7213CB12D0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PROPOSTA" sheetId="11" r:id="rId1"/>
    <sheet name="ITEM 01 - 12x36 DIURNO" sheetId="1" r:id="rId2"/>
    <sheet name="ITEM 02 - 12x36 NOTURNO" sheetId="18" r:id="rId3"/>
    <sheet name="ITEM 02 - 44H DIURNO" sheetId="19" r:id="rId4"/>
    <sheet name="UNIFORMES" sheetId="16" r:id="rId5"/>
    <sheet name="MAT. E EQUIP." sheetId="17" r:id="rId6"/>
  </sheets>
  <definedNames>
    <definedName name="_xlnm.Print_Area" localSheetId="1">'ITEM 01 - 12x36 DIURNO'!$A$1:$D$111</definedName>
    <definedName name="_xlnm.Print_Area" localSheetId="2">'ITEM 02 - 12x36 NOTURNO'!$A$1:$D$111</definedName>
    <definedName name="_xlnm.Print_Area" localSheetId="3">'ITEM 02 - 44H DIURNO'!$A$1:$D$110</definedName>
    <definedName name="_xlnm.Print_Area" localSheetId="0">PROPOSTA!$A$1:$H$34</definedName>
  </definedNames>
  <calcPr calcId="181029" iterateDelta="1E-4"/>
</workbook>
</file>

<file path=xl/calcChain.xml><?xml version="1.0" encoding="utf-8"?>
<calcChain xmlns="http://schemas.openxmlformats.org/spreadsheetml/2006/main">
  <c r="D43" i="19" l="1"/>
  <c r="D42" i="19"/>
  <c r="D45" i="18"/>
  <c r="D44" i="18"/>
  <c r="D43" i="18"/>
  <c r="D42" i="18"/>
  <c r="D18" i="18"/>
  <c r="D45" i="1"/>
  <c r="D44" i="1"/>
  <c r="D43" i="1"/>
  <c r="D42" i="1"/>
  <c r="C97" i="18"/>
  <c r="D95" i="18"/>
  <c r="D94" i="18"/>
  <c r="D83" i="18"/>
  <c r="D106" i="18" s="1"/>
  <c r="C40" i="18"/>
  <c r="C28" i="18"/>
  <c r="D22" i="18"/>
  <c r="D19" i="18"/>
  <c r="C97" i="1"/>
  <c r="D95" i="1"/>
  <c r="D94" i="1"/>
  <c r="D83" i="1"/>
  <c r="D106" i="1" s="1"/>
  <c r="C40" i="1"/>
  <c r="C28" i="1"/>
  <c r="D22" i="1"/>
  <c r="D19" i="1"/>
  <c r="D20" i="1" s="1"/>
  <c r="D23" i="1" s="1"/>
  <c r="C97" i="19"/>
  <c r="D95" i="19"/>
  <c r="D94" i="19"/>
  <c r="C40" i="19"/>
  <c r="C28" i="19"/>
  <c r="D22" i="19"/>
  <c r="D19" i="19"/>
  <c r="D20" i="18" l="1"/>
  <c r="D23" i="18" s="1"/>
  <c r="D48" i="18"/>
  <c r="D53" i="18" s="1"/>
  <c r="D48" i="1"/>
  <c r="D53" i="1" s="1"/>
  <c r="D102" i="1"/>
  <c r="D61" i="1"/>
  <c r="D27" i="1"/>
  <c r="D26" i="1"/>
  <c r="D58" i="1"/>
  <c r="D83" i="19"/>
  <c r="D106" i="19" s="1"/>
  <c r="D48" i="19"/>
  <c r="D53" i="19" s="1"/>
  <c r="D20" i="19"/>
  <c r="D102" i="18" l="1"/>
  <c r="D61" i="18"/>
  <c r="D58" i="18"/>
  <c r="D27" i="18"/>
  <c r="D26" i="18"/>
  <c r="D28" i="1"/>
  <c r="D23" i="19"/>
  <c r="D102" i="19" s="1"/>
  <c r="D61" i="19" l="1"/>
  <c r="D28" i="18"/>
  <c r="D51" i="18" s="1"/>
  <c r="D51" i="1"/>
  <c r="D30" i="1"/>
  <c r="D58" i="19"/>
  <c r="D26" i="19"/>
  <c r="D27" i="19"/>
  <c r="D28" i="19" s="1"/>
  <c r="D30" i="18" l="1"/>
  <c r="D38" i="18"/>
  <c r="D34" i="18"/>
  <c r="D39" i="18"/>
  <c r="D37" i="18"/>
  <c r="D33" i="18"/>
  <c r="D35" i="18"/>
  <c r="D36" i="18"/>
  <c r="D32" i="18"/>
  <c r="D37" i="1"/>
  <c r="D33" i="1"/>
  <c r="D35" i="1"/>
  <c r="D38" i="1"/>
  <c r="D36" i="1"/>
  <c r="D32" i="1"/>
  <c r="D39" i="1"/>
  <c r="D34" i="1"/>
  <c r="D51" i="19"/>
  <c r="D30" i="19"/>
  <c r="D40" i="18" l="1"/>
  <c r="D52" i="18" s="1"/>
  <c r="D54" i="18" s="1"/>
  <c r="D103" i="18" s="1"/>
  <c r="D40" i="1"/>
  <c r="D52" i="1" s="1"/>
  <c r="D54" i="1" s="1"/>
  <c r="D36" i="19"/>
  <c r="D38" i="19"/>
  <c r="D32" i="19"/>
  <c r="D34" i="19"/>
  <c r="D35" i="19"/>
  <c r="D39" i="19"/>
  <c r="D37" i="19"/>
  <c r="D33" i="19"/>
  <c r="D56" i="18" l="1"/>
  <c r="D59" i="18"/>
  <c r="D60" i="18" s="1"/>
  <c r="D57" i="18"/>
  <c r="D103" i="1"/>
  <c r="D56" i="1"/>
  <c r="D59" i="1"/>
  <c r="D60" i="1" s="1"/>
  <c r="D40" i="19"/>
  <c r="D52" i="19" s="1"/>
  <c r="D54" i="19" s="1"/>
  <c r="D62" i="18" l="1"/>
  <c r="D104" i="18"/>
  <c r="D64" i="18"/>
  <c r="D57" i="1"/>
  <c r="D62" i="1" s="1"/>
  <c r="D103" i="19"/>
  <c r="D56" i="19"/>
  <c r="D59" i="19"/>
  <c r="D60" i="19" s="1"/>
  <c r="D72" i="18" l="1"/>
  <c r="D68" i="18"/>
  <c r="D71" i="18"/>
  <c r="D67" i="18"/>
  <c r="D69" i="18"/>
  <c r="D74" i="18"/>
  <c r="D70" i="18"/>
  <c r="D73" i="18"/>
  <c r="D104" i="1"/>
  <c r="D64" i="1"/>
  <c r="D67" i="1" s="1"/>
  <c r="D57" i="19"/>
  <c r="D62" i="19" s="1"/>
  <c r="D75" i="18" l="1"/>
  <c r="D72" i="1"/>
  <c r="D68" i="1"/>
  <c r="D71" i="1"/>
  <c r="D73" i="1"/>
  <c r="D74" i="1"/>
  <c r="D70" i="1"/>
  <c r="D69" i="1"/>
  <c r="D64" i="19"/>
  <c r="D104" i="19"/>
  <c r="D105" i="18" l="1"/>
  <c r="D107" i="18" s="1"/>
  <c r="D85" i="18"/>
  <c r="D75" i="1"/>
  <c r="D74" i="19"/>
  <c r="D69" i="19"/>
  <c r="D72" i="19"/>
  <c r="D67" i="19"/>
  <c r="D70" i="19"/>
  <c r="D71" i="19"/>
  <c r="D68" i="19"/>
  <c r="D73" i="19"/>
  <c r="D87" i="18" l="1"/>
  <c r="D88" i="18"/>
  <c r="D105" i="1"/>
  <c r="D107" i="1" s="1"/>
  <c r="D85" i="1"/>
  <c r="D75" i="19"/>
  <c r="D105" i="19" s="1"/>
  <c r="D107" i="19" s="1"/>
  <c r="D85" i="19"/>
  <c r="D87" i="19" s="1"/>
  <c r="D89" i="18" l="1"/>
  <c r="D87" i="1"/>
  <c r="D88" i="1"/>
  <c r="D88" i="19"/>
  <c r="D89" i="19" s="1"/>
  <c r="D99" i="18" l="1"/>
  <c r="D89" i="1"/>
  <c r="D99" i="19"/>
  <c r="D93" i="18" l="1"/>
  <c r="D96" i="18"/>
  <c r="D92" i="18"/>
  <c r="D99" i="1"/>
  <c r="D93" i="19"/>
  <c r="D96" i="19"/>
  <c r="D92" i="19"/>
  <c r="D97" i="18" l="1"/>
  <c r="D98" i="18" s="1"/>
  <c r="D108" i="18" s="1"/>
  <c r="D109" i="18" s="1"/>
  <c r="D110" i="18" s="1"/>
  <c r="D93" i="1"/>
  <c r="D96" i="1"/>
  <c r="D92" i="1"/>
  <c r="D97" i="1" s="1"/>
  <c r="D97" i="19"/>
  <c r="D98" i="19" s="1"/>
  <c r="D108" i="19" s="1"/>
  <c r="D109" i="19" s="1"/>
  <c r="D110" i="19" s="1"/>
  <c r="D98" i="1" l="1"/>
  <c r="D108" i="1" s="1"/>
  <c r="D109" i="1" s="1"/>
  <c r="D110" i="1" s="1"/>
  <c r="H20" i="11"/>
  <c r="H22" i="11" s="1"/>
  <c r="G20" i="11"/>
  <c r="H21" i="11" l="1"/>
  <c r="G22" i="11"/>
  <c r="G21" i="11"/>
</calcChain>
</file>

<file path=xl/sharedStrings.xml><?xml version="1.0" encoding="utf-8"?>
<sst xmlns="http://schemas.openxmlformats.org/spreadsheetml/2006/main" count="631" uniqueCount="180">
  <si>
    <t>A</t>
  </si>
  <si>
    <t>B</t>
  </si>
  <si>
    <t>C</t>
  </si>
  <si>
    <t>D</t>
  </si>
  <si>
    <t>MÓDULO 1 - COMPOSIÇÃO DA REMUNERAÇÃO</t>
  </si>
  <si>
    <t>E</t>
  </si>
  <si>
    <t>F</t>
  </si>
  <si>
    <t>G</t>
  </si>
  <si>
    <t>H</t>
  </si>
  <si>
    <t>Outros (especificar)</t>
  </si>
  <si>
    <t>Auxílio Alimentação</t>
  </si>
  <si>
    <t>Assistência Médica (CCT)</t>
  </si>
  <si>
    <t>Uniformes</t>
  </si>
  <si>
    <t>INCRA</t>
  </si>
  <si>
    <t>Salário Educação</t>
  </si>
  <si>
    <t>FGTS</t>
  </si>
  <si>
    <t>SEBRAE</t>
  </si>
  <si>
    <t>Custos Indiretos</t>
  </si>
  <si>
    <t>Lucro</t>
  </si>
  <si>
    <t>QUADRO RESUMO DO CUSTO POR EMPREGADO</t>
  </si>
  <si>
    <t>PLANILHA DE CUSTOS E FORMAÇÃO DE PREÇOS</t>
  </si>
  <si>
    <t>Data de apresentação da proposta (mês/ano)</t>
  </si>
  <si>
    <t xml:space="preserve">Data da apresentação da proposta (dia/mês/ano): </t>
  </si>
  <si>
    <t>Processo nº</t>
  </si>
  <si>
    <t>Licitação nº</t>
  </si>
  <si>
    <t>Ano Acordo, Convenção ou Sentença Normativa em Dissídio Coletivo:</t>
  </si>
  <si>
    <t>Nº de meses de execução contratual:</t>
  </si>
  <si>
    <t>Mão de obra vinculada à execução Contratual</t>
  </si>
  <si>
    <t>Salário para o cálculo de insalubridade (quando couber):</t>
  </si>
  <si>
    <t>Salário Normativo da Categoria Profissional</t>
  </si>
  <si>
    <t>Categoria profissional (vinculada à execução Contratual):</t>
  </si>
  <si>
    <t>Data Base da Categoria (dia/mês/ano):</t>
  </si>
  <si>
    <t>MÃO DE OBRA VINCULADA À EXECUÇÃO CONTRATUAL</t>
  </si>
  <si>
    <t>ITEM</t>
  </si>
  <si>
    <t>DESCRIÇÃO</t>
  </si>
  <si>
    <t>UND. MEDIDA</t>
  </si>
  <si>
    <t>VALOR UNIT.</t>
  </si>
  <si>
    <r>
      <t xml:space="preserve">Identificação do Serviço: </t>
    </r>
    <r>
      <rPr>
        <b/>
        <sz val="12"/>
        <rFont val="Times New Roman"/>
        <family val="1"/>
      </rPr>
      <t>PRESTAÇÃO CONTINUADA DE SERVIÇOS DE VIGILÂNCIA PATRIMONIAL DESARMADA.</t>
    </r>
  </si>
  <si>
    <t>Posto Mensal</t>
  </si>
  <si>
    <t>OBSERVAÇÕES</t>
  </si>
  <si>
    <t>No módulo 2 - Insumos de mão de obra o valor informado deverá ser o custo real do insumo (descontado eventualmente pago pelo empregado)</t>
  </si>
  <si>
    <t>No módulo 4 - Encargos sociais e trabalhistas os percentauis incidem sobre a remuneração.</t>
  </si>
  <si>
    <t>Em conformidade com a nova regra para o aviso prévio, definida na Lei nº 12.506/11, os anos subsequentes ao primeiro ano de contrato deverão considerar 03 dias para fins de aviso prévio até o limite de 12 dias.</t>
  </si>
  <si>
    <t>Consoante jurisprudência consolidada do Tribunal de Contas da União, as licitantes deverão abster-se de incluir na planilha de custos e formação de preços os itens relativos à TREEINAMETNO/CAPACITAÇÃO e/ou RECICLAGEM DE PESSOAL E RESERVA TÉCNICA.</t>
  </si>
  <si>
    <t>O licitante deve preencher o item Seguro Acidente de Trabalho e FAP do submódulo 4.1 da planilha de custo e formação de preço com o percentual apresentado no relatório SEFIP/GFIP, que será comprovado mediante a apresentação do relatóro GFIP ou outro documento apto a fazê-lo no momento do envio da proposta adequada ao lance vencedor.</t>
  </si>
  <si>
    <t>O licitante deve elaborar sua proposta e, por conseguinte, sua planilha com base no regime de tributação ao qual estará submetido durante a execução do contrato.</t>
  </si>
  <si>
    <t>IDENTIFICAÇÃO DO SERVIÇO</t>
  </si>
  <si>
    <t>Descrição</t>
  </si>
  <si>
    <t>Carga Horária</t>
  </si>
  <si>
    <t>Salário</t>
  </si>
  <si>
    <t>Item do TR</t>
  </si>
  <si>
    <t>Salário-Base</t>
  </si>
  <si>
    <t>Adicional de Periculosidade</t>
  </si>
  <si>
    <t>Valor (R$)</t>
  </si>
  <si>
    <t>Item</t>
  </si>
  <si>
    <t>Seguro de vida em grupo</t>
  </si>
  <si>
    <t>Auxílio Funeral</t>
  </si>
  <si>
    <t>Previdência Social</t>
  </si>
  <si>
    <t>Seguro Acidente de Trabalho e FAP (RAT AJUSTADO - RELATÓRIO SEFIP/GFIP)</t>
  </si>
  <si>
    <t>SENAI/SENAC</t>
  </si>
  <si>
    <t>MÓDULO 2 Encargos e Benefícios Anuais, Mensais e Diários</t>
  </si>
  <si>
    <t>Submódulo 2.1 - 13º (décimo terceiro) Salário, Férias e Adicional de Férias</t>
  </si>
  <si>
    <t>13º (décimo terceiro) Salário</t>
  </si>
  <si>
    <t>Férias</t>
  </si>
  <si>
    <t>Adicional de Férias</t>
  </si>
  <si>
    <t>Submódulo 2.2 - Encargos Previdenciários (GPS), Fundo de Garantia por Tempo de Serviço (FGTS) e outras contribuições</t>
  </si>
  <si>
    <t>Total do Submódulo 2.1</t>
  </si>
  <si>
    <t>Total do Submódulo 2.2</t>
  </si>
  <si>
    <t>Submódulo 2.3 - Benefícios Mensais e Diários</t>
  </si>
  <si>
    <t>Total do Submódulo 2.3</t>
  </si>
  <si>
    <t>Quadro-Resumo do Módulo 2 - Encargos e Benefícios anuais, mensais e diários</t>
  </si>
  <si>
    <t>2.1</t>
  </si>
  <si>
    <t>2.2</t>
  </si>
  <si>
    <t>2.3</t>
  </si>
  <si>
    <t>GPS, FGTS e outras contribuições</t>
  </si>
  <si>
    <t>Benefícios mensais e diários</t>
  </si>
  <si>
    <t>MÓDULO 3 - 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</si>
  <si>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</si>
  <si>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</si>
  <si>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</si>
  <si>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</si>
  <si>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</si>
  <si>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</si>
  <si>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AUSÊNCIAS LEGAIS</t>
  </si>
  <si>
    <t>Faltas Legais</t>
  </si>
  <si>
    <t>MÓDULO 5 - Insumos Diversos</t>
  </si>
  <si>
    <t>Módulo 6 - Custos Indiretos, Tributos e Lucro</t>
  </si>
  <si>
    <t>TOTAL DO MÓDULO 1</t>
  </si>
  <si>
    <t>TOTAL DO MÓDULO 2</t>
  </si>
  <si>
    <t>TOTAL DO MÓDULO 3</t>
  </si>
  <si>
    <t>TOTAL DO MÓDULO 4</t>
  </si>
  <si>
    <t>TOTAL DO MÓDULO 5</t>
  </si>
  <si>
    <t>C.1. Tributos Federais (especificar)</t>
  </si>
  <si>
    <t>C.2. Tributos Estaduais (especificar)</t>
  </si>
  <si>
    <t>C.3. Tributos Municipais (especificar)</t>
  </si>
  <si>
    <t>TOTAL DO MÓDULO 6</t>
  </si>
  <si>
    <t>Percentual %</t>
  </si>
  <si>
    <t>Mão de obra vinculada à execução contratual (valor por empregado)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</si>
  <si>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</si>
  <si>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</si>
  <si>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</si>
  <si>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</si>
  <si>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</si>
  <si>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 = B + C + D + E)</t>
  </si>
  <si>
    <t>Valor Total por Empregado</t>
  </si>
  <si>
    <t>Encargos e Benefícios Anuais, Mensais e Diários</t>
  </si>
  <si>
    <t>BASE DE CÁLCULO PARA O MÓDULO 2.2</t>
  </si>
  <si>
    <t>13º (décimo terceiro) salário e adicional de férias</t>
  </si>
  <si>
    <t>Módulo 1 + Módulo 2.1</t>
  </si>
  <si>
    <t>C1-A (PIS)</t>
  </si>
  <si>
    <t>C1-B (COFINS)</t>
  </si>
  <si>
    <t>C3.A - (ISS)</t>
  </si>
  <si>
    <t>Tributos (Cálculo por Dentro)</t>
  </si>
  <si>
    <t>Soma dos Tributos</t>
  </si>
  <si>
    <t>BASE DE CÁLCULO PARA O MÓDULO 4</t>
  </si>
  <si>
    <t>Módulo 1 + Módulo 2 + Módulo 3</t>
  </si>
  <si>
    <t>BASE DE CÁLCULO PARA O MÓDULO 6</t>
  </si>
  <si>
    <t>Módulo 1 + Módulo 2 + Módulo 3 + Módulo 4 + Módulo 5</t>
  </si>
  <si>
    <t>Ausência por doença</t>
  </si>
  <si>
    <t>Ausências por acidente de trabalho</t>
  </si>
  <si>
    <t>Valor Total por Posto</t>
  </si>
  <si>
    <t>Mão de obra vinculada à execução Contratual: Dedicação Exclusiva</t>
  </si>
  <si>
    <t>PLANILHA DE UNIFORMES</t>
  </si>
  <si>
    <t>Custo Unitário</t>
  </si>
  <si>
    <t>Custo Mensal</t>
  </si>
  <si>
    <t>Crachá</t>
  </si>
  <si>
    <t>Qtd.</t>
  </si>
  <si>
    <t>CUSTO MENSAL DO UNIFORME POR EMPREGADO</t>
  </si>
  <si>
    <t>CUSTO ANUAL DO UNIFORME POR EMPREGADO</t>
  </si>
  <si>
    <t>CUSTO MENSAL COM MATERIAIS E EQUIPAMENTOS POR POSTO</t>
  </si>
  <si>
    <t>CUSTO ANUAL COM MATERIAIS E EQUIPAMENTOS POR POSTO</t>
  </si>
  <si>
    <t>Materiais e Equipamentos</t>
  </si>
  <si>
    <t>Valor Mensal Estimado</t>
  </si>
  <si>
    <t>Valor Anual Estimado</t>
  </si>
  <si>
    <t>Acidente de Trabalho</t>
  </si>
  <si>
    <t>PLANILHA DE COMPOSIÇÃO DE CUSTOS E FORMAÇÃO DE PREÇOS</t>
  </si>
  <si>
    <t>PLANILHA DE MATERIAIS E EQUIPAMENTOS</t>
  </si>
  <si>
    <t>Intervalo Intrajornada</t>
  </si>
  <si>
    <t>VALOR POR EXTENSO</t>
  </si>
  <si>
    <t xml:space="preserve">QTD MÍNIMA </t>
  </si>
  <si>
    <t>QTD MÁXIMA</t>
  </si>
  <si>
    <t>SUBTOTAL QTD MÍNIMA</t>
  </si>
  <si>
    <t>VALOR GLOBAL DA PROPOSTA (12 meses)</t>
  </si>
  <si>
    <t>Serviço de vigilância desarmada - de segunda-feira a domingo, envolvendo 2 (dois) vigilantes em turnos de 12(doze) x 36 (trinta e seis) horas DIURNAS.</t>
  </si>
  <si>
    <t xml:space="preserve">Serviço de Vigilância Desarmada – de segunda-feira a domingo, envolvendo 2 (dois) vigilantes em turnos de 12 (doze) x 36 (trinta e seis) horas NOTURNO. </t>
  </si>
  <si>
    <t>Categoria profissional (vinculada à execução Contratual): Trabalhadores empregados nas Empresas de Segurança Privada no Estado do Paraná</t>
  </si>
  <si>
    <t xml:space="preserve">Serviço de vigilância desarmada - de segunda-feira a domingo, envolvendo 2 (dois) vigilantes em turnos de 12(doze) x 36 (trinta e seis) horas DIURNAS. </t>
  </si>
  <si>
    <t>Conjunto de Uniforme completo para os postos de vigilancia por empregado (Itens 01, 02 e 03)</t>
  </si>
  <si>
    <t xml:space="preserve">Calça </t>
  </si>
  <si>
    <t>Camisa com a logo da empresa - manga comprida</t>
  </si>
  <si>
    <t xml:space="preserve">
Camisa com a logo da empresa - manga curta
</t>
  </si>
  <si>
    <t>Cinto em couro preto</t>
  </si>
  <si>
    <t>Botina profissional ou coturno</t>
  </si>
  <si>
    <t xml:space="preserve">Boné com a logo da empresa
</t>
  </si>
  <si>
    <t>Jaqueta para frio com o logo da empresa</t>
  </si>
  <si>
    <t>Unid. de Medida</t>
  </si>
  <si>
    <t>Peça</t>
  </si>
  <si>
    <t>Par</t>
  </si>
  <si>
    <t>Unidade</t>
  </si>
  <si>
    <t>Materiais e equipamentos disponibilizados por posto (Itens 01,02 e 03)</t>
  </si>
  <si>
    <t>Lanterna tática portátil com bateria recarregável</t>
  </si>
  <si>
    <t xml:space="preserve">
Livro de ocorrências
</t>
  </si>
  <si>
    <t xml:space="preserve">Radio comunicador completo (com bateria)
</t>
  </si>
  <si>
    <t>Celular para uso em serviço</t>
  </si>
  <si>
    <t>SUBTOTAL QTD MÁXIMA</t>
  </si>
  <si>
    <r>
      <t xml:space="preserve">Serviço de Vigilância Desarmada – de segunda-feira a sexta-feira, </t>
    </r>
    <r>
      <rPr>
        <sz val="12"/>
        <color rgb="FFFF0000"/>
        <rFont val="Times New Roman"/>
        <family val="1"/>
      </rPr>
      <t>envolvendo 1 (um) vigilante</t>
    </r>
    <r>
      <rPr>
        <sz val="12"/>
        <color rgb="FF000000"/>
        <rFont val="Times New Roman"/>
        <family val="1"/>
      </rPr>
      <t>, com jornada de 44 (quarenta e quatro) horas semanais.</t>
    </r>
  </si>
  <si>
    <t xml:space="preserve">Ano Acordo, Convenção ou Sentença Normativa em Dissídio Coletivo: </t>
  </si>
  <si>
    <t xml:space="preserve">Nº de meses de execução contratual: </t>
  </si>
  <si>
    <t xml:space="preserve">Salário Normativo da Categoria Profissional: </t>
  </si>
  <si>
    <t xml:space="preserve">Data Base da Categoria (dia/mês/ano): </t>
  </si>
  <si>
    <t>Adicional noturno / quantidade em horas</t>
  </si>
  <si>
    <t>Reciclagem</t>
  </si>
  <si>
    <t>SESI/SESC</t>
  </si>
  <si>
    <t>Transporte (Quantidade de dias: 15, Valor Ida e Volta R$ 5,50) - Salário base x 6%</t>
  </si>
  <si>
    <t>Licença-Paternidade /maternidade</t>
  </si>
  <si>
    <t>Subtotal (Custos Indiretos + Lucro)</t>
  </si>
  <si>
    <t>VALOR TOTAL DO POSTO DE SERVIÇO</t>
  </si>
  <si>
    <t>220h</t>
  </si>
  <si>
    <t>Fundo de Formação Profissional</t>
  </si>
  <si>
    <t>192h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</si>
</sst>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0.000%"/>
    <numFmt numFmtId="166" formatCode="#,##0.0000"/>
    <numFmt numFmtId="167" formatCode="&quot;R$&quot;\ #,##0.00"/>
  </numFmts>
  <fonts count="18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  <charset val="1"/>
    </font>
    <font>
      <sz val="12"/>
      <name val="Times New Roman"/>
      <family val="1"/>
      <charset val="1"/>
    </font>
    <font>
      <sz val="12"/>
      <name val="Arial"/>
      <family val="2"/>
      <charset val="1"/>
    </font>
    <font>
      <sz val="12"/>
      <name val="Times New Roman"/>
      <family val="1"/>
    </font>
    <font>
      <b/>
      <i/>
      <sz val="12"/>
      <name val="Arial"/>
      <family val="2"/>
      <charset val="1"/>
    </font>
    <font>
      <b/>
      <sz val="16"/>
      <name val="Times New Roman"/>
      <family val="1"/>
      <charset val="1"/>
    </font>
    <font>
      <b/>
      <sz val="12"/>
      <name val="Times New Roman"/>
      <family val="1"/>
    </font>
    <font>
      <b/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0" fillId="0" borderId="4" xfId="0" applyBorder="1"/>
    <xf numFmtId="0" fontId="1" fillId="0" borderId="4" xfId="0" applyFont="1" applyBorder="1"/>
    <xf numFmtId="0" fontId="0" fillId="0" borderId="6" xfId="0" applyBorder="1"/>
    <xf numFmtId="0" fontId="5" fillId="0" borderId="5" xfId="0" applyFont="1" applyBorder="1" applyAlignment="1">
      <alignment vertical="center"/>
    </xf>
    <xf numFmtId="0" fontId="6" fillId="0" borderId="6" xfId="0" applyFont="1" applyBorder="1"/>
    <xf numFmtId="0" fontId="7" fillId="0" borderId="5" xfId="0" applyFont="1" applyBorder="1"/>
    <xf numFmtId="0" fontId="8" fillId="0" borderId="6" xfId="0" applyFont="1" applyBorder="1"/>
    <xf numFmtId="0" fontId="1" fillId="0" borderId="6" xfId="0" applyFont="1" applyBorder="1"/>
    <xf numFmtId="0" fontId="7" fillId="0" borderId="6" xfId="0" applyFont="1" applyBorder="1"/>
    <xf numFmtId="0" fontId="2" fillId="0" borderId="6" xfId="0" applyFont="1" applyBorder="1" applyAlignment="1">
      <alignment vertical="center"/>
    </xf>
    <xf numFmtId="0" fontId="3" fillId="0" borderId="6" xfId="0" applyFont="1" applyBorder="1"/>
    <xf numFmtId="0" fontId="12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Border="1"/>
    <xf numFmtId="0" fontId="1" fillId="0" borderId="7" xfId="0" applyFont="1" applyBorder="1"/>
    <xf numFmtId="0" fontId="3" fillId="0" borderId="7" xfId="0" applyFont="1" applyBorder="1"/>
    <xf numFmtId="0" fontId="15" fillId="0" borderId="3" xfId="0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/>
    </xf>
    <xf numFmtId="0" fontId="13" fillId="0" borderId="7" xfId="0" applyFont="1" applyBorder="1"/>
    <xf numFmtId="0" fontId="13" fillId="0" borderId="3" xfId="0" applyFont="1" applyBorder="1" applyAlignment="1">
      <alignment horizontal="center"/>
    </xf>
    <xf numFmtId="10" fontId="13" fillId="0" borderId="3" xfId="0" applyNumberFormat="1" applyFont="1" applyBorder="1"/>
    <xf numFmtId="10" fontId="13" fillId="0" borderId="3" xfId="0" applyNumberFormat="1" applyFont="1" applyBorder="1" applyAlignment="1">
      <alignment vertical="center"/>
    </xf>
    <xf numFmtId="0" fontId="12" fillId="0" borderId="7" xfId="0" applyFont="1" applyBorder="1"/>
    <xf numFmtId="10" fontId="13" fillId="0" borderId="7" xfId="0" applyNumberFormat="1" applyFont="1" applyBorder="1"/>
    <xf numFmtId="4" fontId="13" fillId="0" borderId="3" xfId="0" applyNumberFormat="1" applyFont="1" applyBorder="1"/>
    <xf numFmtId="4" fontId="12" fillId="0" borderId="3" xfId="0" applyNumberFormat="1" applyFont="1" applyBorder="1"/>
    <xf numFmtId="4" fontId="13" fillId="0" borderId="3" xfId="0" applyNumberFormat="1" applyFont="1" applyBorder="1" applyAlignment="1">
      <alignment vertical="center"/>
    </xf>
    <xf numFmtId="0" fontId="13" fillId="0" borderId="6" xfId="0" applyFont="1" applyBorder="1"/>
    <xf numFmtId="165" fontId="13" fillId="0" borderId="3" xfId="0" applyNumberFormat="1" applyFont="1" applyBorder="1" applyAlignment="1">
      <alignment horizontal="right"/>
    </xf>
    <xf numFmtId="165" fontId="13" fillId="0" borderId="3" xfId="1" applyNumberFormat="1" applyFont="1" applyBorder="1" applyAlignment="1">
      <alignment horizontal="right"/>
    </xf>
    <xf numFmtId="2" fontId="13" fillId="0" borderId="3" xfId="0" applyNumberFormat="1" applyFont="1" applyBorder="1" applyAlignment="1">
      <alignment horizontal="right"/>
    </xf>
    <xf numFmtId="0" fontId="13" fillId="0" borderId="1" xfId="0" applyFont="1" applyBorder="1"/>
    <xf numFmtId="165" fontId="13" fillId="0" borderId="3" xfId="0" applyNumberFormat="1" applyFont="1" applyBorder="1"/>
    <xf numFmtId="0" fontId="12" fillId="0" borderId="1" xfId="0" applyFont="1" applyBorder="1"/>
    <xf numFmtId="10" fontId="12" fillId="0" borderId="10" xfId="0" applyNumberFormat="1" applyFont="1" applyBorder="1"/>
    <xf numFmtId="166" fontId="12" fillId="0" borderId="3" xfId="0" applyNumberFormat="1" applyFont="1" applyBorder="1"/>
    <xf numFmtId="4" fontId="13" fillId="0" borderId="7" xfId="0" applyNumberFormat="1" applyFont="1" applyBorder="1"/>
    <xf numFmtId="0" fontId="13" fillId="0" borderId="10" xfId="0" applyFont="1" applyBorder="1"/>
    <xf numFmtId="2" fontId="13" fillId="0" borderId="3" xfId="0" applyNumberFormat="1" applyFont="1" applyBorder="1"/>
    <xf numFmtId="0" fontId="13" fillId="0" borderId="3" xfId="0" applyFont="1" applyBorder="1" applyAlignment="1">
      <alignment horizontal="right"/>
    </xf>
    <xf numFmtId="0" fontId="15" fillId="0" borderId="0" xfId="0" applyFont="1"/>
    <xf numFmtId="0" fontId="16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167" fontId="15" fillId="0" borderId="3" xfId="2" applyNumberFormat="1" applyFont="1" applyBorder="1" applyAlignment="1">
      <alignment horizontal="center" vertical="center"/>
    </xf>
    <xf numFmtId="167" fontId="15" fillId="0" borderId="3" xfId="0" applyNumberFormat="1" applyFont="1" applyBorder="1" applyAlignment="1">
      <alignment horizontal="center" vertical="center"/>
    </xf>
    <xf numFmtId="167" fontId="15" fillId="0" borderId="3" xfId="2" applyNumberFormat="1" applyFont="1" applyFill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7" xfId="0" applyFont="1" applyFill="1" applyBorder="1" applyAlignment="1">
      <alignment horizontal="center" vertical="center"/>
    </xf>
    <xf numFmtId="10" fontId="13" fillId="2" borderId="7" xfId="0" applyNumberFormat="1" applyFont="1" applyFill="1" applyBorder="1"/>
    <xf numFmtId="0" fontId="12" fillId="2" borderId="7" xfId="0" applyFont="1" applyFill="1" applyBorder="1" applyAlignment="1">
      <alignment horizontal="center"/>
    </xf>
    <xf numFmtId="4" fontId="12" fillId="3" borderId="3" xfId="0" applyNumberFormat="1" applyFont="1" applyFill="1" applyBorder="1"/>
    <xf numFmtId="10" fontId="12" fillId="3" borderId="3" xfId="0" applyNumberFormat="1" applyFont="1" applyFill="1" applyBorder="1"/>
    <xf numFmtId="0" fontId="12" fillId="3" borderId="3" xfId="0" applyFont="1" applyFill="1" applyBorder="1"/>
    <xf numFmtId="4" fontId="12" fillId="3" borderId="3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/>
    <xf numFmtId="2" fontId="12" fillId="3" borderId="3" xfId="0" applyNumberFormat="1" applyFont="1" applyFill="1" applyBorder="1" applyAlignment="1">
      <alignment horizontal="right"/>
    </xf>
    <xf numFmtId="43" fontId="13" fillId="0" borderId="3" xfId="3" applyFont="1" applyBorder="1" applyAlignment="1">
      <alignment horizontal="center" vertical="center"/>
    </xf>
    <xf numFmtId="164" fontId="12" fillId="3" borderId="3" xfId="2" applyFont="1" applyFill="1" applyBorder="1" applyAlignment="1">
      <alignment horizontal="right" vertical="center"/>
    </xf>
    <xf numFmtId="164" fontId="12" fillId="3" borderId="3" xfId="0" applyNumberFormat="1" applyFont="1" applyFill="1" applyBorder="1"/>
    <xf numFmtId="0" fontId="11" fillId="2" borderId="3" xfId="0" applyFont="1" applyFill="1" applyBorder="1" applyAlignment="1">
      <alignment horizontal="center" vertical="center"/>
    </xf>
    <xf numFmtId="164" fontId="15" fillId="0" borderId="3" xfId="2" applyFont="1" applyBorder="1" applyAlignment="1">
      <alignment horizontal="right" vertical="center"/>
    </xf>
    <xf numFmtId="164" fontId="11" fillId="3" borderId="3" xfId="2" applyFont="1" applyFill="1" applyBorder="1" applyAlignment="1">
      <alignment horizontal="right"/>
    </xf>
    <xf numFmtId="0" fontId="11" fillId="2" borderId="3" xfId="0" applyFont="1" applyFill="1" applyBorder="1"/>
    <xf numFmtId="164" fontId="15" fillId="0" borderId="3" xfId="2" applyFont="1" applyBorder="1" applyAlignment="1">
      <alignment horizontal="center" vertical="center"/>
    </xf>
    <xf numFmtId="164" fontId="11" fillId="3" borderId="3" xfId="2" applyFont="1" applyFill="1" applyBorder="1" applyAlignment="1">
      <alignment horizontal="center" vertical="center"/>
    </xf>
    <xf numFmtId="4" fontId="13" fillId="0" borderId="3" xfId="0" applyNumberFormat="1" applyFont="1" applyBorder="1" applyAlignment="1">
      <alignment horizontal="right"/>
    </xf>
    <xf numFmtId="10" fontId="3" fillId="0" borderId="0" xfId="0" applyNumberFormat="1" applyFont="1"/>
    <xf numFmtId="4" fontId="13" fillId="0" borderId="3" xfId="0" applyNumberFormat="1" applyFont="1" applyBorder="1" applyAlignment="1">
      <alignment horizontal="right" vertical="center"/>
    </xf>
    <xf numFmtId="0" fontId="12" fillId="2" borderId="7" xfId="0" applyFont="1" applyFill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>
      <alignment horizontal="left"/>
    </xf>
    <xf numFmtId="0" fontId="12" fillId="2" borderId="6" xfId="0" applyFont="1" applyFill="1" applyBorder="1" applyAlignment="1">
      <alignment wrapText="1"/>
    </xf>
    <xf numFmtId="0" fontId="12" fillId="2" borderId="7" xfId="0" applyFont="1" applyFill="1" applyBorder="1" applyAlignment="1">
      <alignment vertical="center" wrapText="1"/>
    </xf>
    <xf numFmtId="0" fontId="7" fillId="0" borderId="4" xfId="0" applyFont="1" applyBorder="1"/>
    <xf numFmtId="0" fontId="12" fillId="2" borderId="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0" borderId="3" xfId="0" applyFont="1" applyBorder="1" applyAlignment="1">
      <alignment horizontal="center" vertical="center" wrapText="1"/>
    </xf>
    <xf numFmtId="164" fontId="13" fillId="0" borderId="3" xfId="2" applyFont="1" applyBorder="1" applyAlignment="1">
      <alignment horizontal="center" vertical="center"/>
    </xf>
    <xf numFmtId="44" fontId="12" fillId="3" borderId="7" xfId="0" applyNumberFormat="1" applyFont="1" applyFill="1" applyBorder="1" applyAlignment="1">
      <alignment horizontal="right"/>
    </xf>
    <xf numFmtId="0" fontId="12" fillId="3" borderId="5" xfId="0" applyFont="1" applyFill="1" applyBorder="1" applyAlignment="1">
      <alignment horizontal="right"/>
    </xf>
    <xf numFmtId="10" fontId="1" fillId="0" borderId="0" xfId="0" applyNumberFormat="1" applyFont="1"/>
    <xf numFmtId="4" fontId="3" fillId="0" borderId="0" xfId="0" applyNumberFormat="1" applyFont="1"/>
    <xf numFmtId="10" fontId="12" fillId="0" borderId="3" xfId="0" applyNumberFormat="1" applyFont="1" applyBorder="1"/>
    <xf numFmtId="2" fontId="12" fillId="0" borderId="7" xfId="0" applyNumberFormat="1" applyFont="1" applyBorder="1"/>
    <xf numFmtId="4" fontId="12" fillId="3" borderId="7" xfId="0" applyNumberFormat="1" applyFont="1" applyFill="1" applyBorder="1"/>
    <xf numFmtId="164" fontId="13" fillId="0" borderId="7" xfId="2" applyFont="1" applyBorder="1"/>
    <xf numFmtId="164" fontId="13" fillId="0" borderId="7" xfId="2" applyFont="1" applyBorder="1" applyAlignment="1" applyProtection="1"/>
    <xf numFmtId="164" fontId="12" fillId="3" borderId="3" xfId="2" applyFont="1" applyFill="1" applyBorder="1"/>
    <xf numFmtId="164" fontId="12" fillId="0" borderId="3" xfId="2" applyFont="1" applyBorder="1"/>
    <xf numFmtId="0" fontId="12" fillId="3" borderId="5" xfId="0" applyFont="1" applyFill="1" applyBorder="1" applyAlignment="1">
      <alignment horizontal="right"/>
    </xf>
    <xf numFmtId="0" fontId="12" fillId="3" borderId="6" xfId="0" applyFont="1" applyFill="1" applyBorder="1" applyAlignment="1">
      <alignment horizontal="right"/>
    </xf>
    <xf numFmtId="0" fontId="12" fillId="3" borderId="7" xfId="0" applyFont="1" applyFill="1" applyBorder="1" applyAlignment="1">
      <alignment horizontal="right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right" vertical="center"/>
    </xf>
    <xf numFmtId="0" fontId="12" fillId="0" borderId="3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right"/>
    </xf>
    <xf numFmtId="0" fontId="12" fillId="3" borderId="2" xfId="0" applyFont="1" applyFill="1" applyBorder="1" applyAlignment="1">
      <alignment horizontal="right"/>
    </xf>
    <xf numFmtId="0" fontId="12" fillId="2" borderId="6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left" wrapText="1"/>
    </xf>
    <xf numFmtId="0" fontId="12" fillId="2" borderId="9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left" wrapText="1"/>
    </xf>
    <xf numFmtId="0" fontId="12" fillId="3" borderId="1" xfId="0" applyFont="1" applyFill="1" applyBorder="1" applyAlignment="1">
      <alignment horizontal="right"/>
    </xf>
    <xf numFmtId="0" fontId="12" fillId="3" borderId="10" xfId="0" applyFont="1" applyFill="1" applyBorder="1" applyAlignment="1">
      <alignment horizontal="right"/>
    </xf>
    <xf numFmtId="0" fontId="12" fillId="2" borderId="9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10" fontId="12" fillId="3" borderId="3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0" fontId="15" fillId="0" borderId="5" xfId="0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1" fillId="2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right"/>
    </xf>
    <xf numFmtId="0" fontId="15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10" fontId="12" fillId="3" borderId="5" xfId="0" applyNumberFormat="1" applyFont="1" applyFill="1" applyBorder="1" applyAlignment="1">
      <alignment horizontal="right" vertical="center"/>
    </xf>
    <xf numFmtId="10" fontId="12" fillId="3" borderId="6" xfId="0" applyNumberFormat="1" applyFont="1" applyFill="1" applyBorder="1" applyAlignment="1">
      <alignment horizontal="right" vertical="center"/>
    </xf>
    <xf numFmtId="10" fontId="12" fillId="3" borderId="7" xfId="0" applyNumberFormat="1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left" wrapText="1"/>
    </xf>
    <xf numFmtId="0" fontId="12" fillId="2" borderId="7" xfId="0" applyFont="1" applyFill="1" applyBorder="1" applyAlignment="1">
      <alignment horizontal="left" wrapText="1"/>
    </xf>
  </cellXfs>
  <cellStyles count="4">
    <cellStyle name="Moeda" xfId="2" builtinId="4"/>
    <cellStyle name="Normal" xfId="0" builtinId="0"/>
    <cellStyle name="Porcentagem" xfId="1" builtinId="5"/>
    <cellStyle name="Vírgula" xfId="3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0"/>
  <sheetViews>
    <sheetView topLeftCell="A10" zoomScaleNormal="100" workbookViewId="0">
      <selection activeCell="G19" sqref="G19"/>
    </sheetView>
  </sheetViews>
  <sheetFormatPr defaultRowHeight="15" x14ac:dyDescent="0.25"/>
  <cols>
    <col min="1" max="1" width="9.42578125" style="4" customWidth="1"/>
    <col min="2" max="2" width="62.85546875" customWidth="1"/>
    <col min="3" max="4" width="13.5703125" customWidth="1"/>
    <col min="5" max="5" width="14.5703125" customWidth="1"/>
    <col min="6" max="7" width="16.5703125" customWidth="1"/>
    <col min="8" max="8" width="19" customWidth="1"/>
    <col min="9" max="9" width="5.7109375" customWidth="1"/>
  </cols>
  <sheetData>
    <row r="1" spans="1:8" ht="20.25" x14ac:dyDescent="0.25">
      <c r="A1" s="109" t="s">
        <v>20</v>
      </c>
      <c r="B1" s="110"/>
      <c r="C1" s="110"/>
      <c r="D1" s="110"/>
      <c r="E1" s="110"/>
      <c r="F1" s="110"/>
      <c r="G1" s="110"/>
      <c r="H1" s="111"/>
    </row>
    <row r="2" spans="1:8" ht="18.75" customHeight="1" x14ac:dyDescent="0.25">
      <c r="A2" s="7" t="s">
        <v>23</v>
      </c>
      <c r="B2" s="16"/>
      <c r="C2" s="6"/>
      <c r="D2" s="6"/>
      <c r="E2" s="6"/>
      <c r="F2" s="6"/>
      <c r="G2" s="6"/>
      <c r="H2" s="21"/>
    </row>
    <row r="3" spans="1:8" ht="18.75" customHeight="1" x14ac:dyDescent="0.25">
      <c r="A3" s="7" t="s">
        <v>24</v>
      </c>
      <c r="B3" s="8"/>
      <c r="C3" s="6"/>
      <c r="D3" s="6"/>
      <c r="E3" s="6"/>
      <c r="F3" s="6"/>
      <c r="G3" s="6"/>
      <c r="H3" s="21"/>
    </row>
    <row r="4" spans="1:8" ht="18.75" customHeight="1" x14ac:dyDescent="0.25">
      <c r="A4" s="7" t="s">
        <v>22</v>
      </c>
      <c r="B4" s="8"/>
      <c r="C4" s="6"/>
      <c r="D4" s="6"/>
      <c r="E4" s="6"/>
      <c r="F4" s="6"/>
      <c r="G4" s="6"/>
      <c r="H4" s="21"/>
    </row>
    <row r="5" spans="1:8" s="1" customFormat="1" ht="18.75" customHeight="1" x14ac:dyDescent="0.25">
      <c r="A5" s="9" t="s">
        <v>21</v>
      </c>
      <c r="B5" s="10"/>
      <c r="C5" s="11"/>
      <c r="D5" s="11"/>
      <c r="E5" s="11"/>
      <c r="F5" s="11"/>
      <c r="G5" s="11"/>
      <c r="H5" s="22"/>
    </row>
    <row r="6" spans="1:8" s="1" customFormat="1" ht="18.75" customHeight="1" x14ac:dyDescent="0.25">
      <c r="A6" s="9" t="s">
        <v>25</v>
      </c>
      <c r="B6" s="10"/>
      <c r="C6" s="11"/>
      <c r="D6" s="11"/>
      <c r="E6" s="11"/>
      <c r="F6" s="11"/>
      <c r="G6" s="11"/>
      <c r="H6" s="22"/>
    </row>
    <row r="7" spans="1:8" s="1" customFormat="1" ht="18.75" customHeight="1" x14ac:dyDescent="0.25">
      <c r="A7" s="9" t="s">
        <v>26</v>
      </c>
      <c r="B7" s="10"/>
      <c r="C7" s="11"/>
      <c r="D7" s="11"/>
      <c r="E7" s="11"/>
      <c r="F7" s="11"/>
      <c r="G7" s="11"/>
      <c r="H7" s="22"/>
    </row>
    <row r="8" spans="1:8" s="1" customFormat="1" ht="18.75" customHeight="1" x14ac:dyDescent="0.25">
      <c r="A8" s="9" t="s">
        <v>27</v>
      </c>
      <c r="B8" s="12"/>
      <c r="C8" s="11"/>
      <c r="D8" s="11"/>
      <c r="E8" s="11"/>
      <c r="F8" s="11"/>
      <c r="G8" s="11"/>
      <c r="H8" s="22"/>
    </row>
    <row r="9" spans="1:8" ht="18.75" customHeight="1" x14ac:dyDescent="0.25">
      <c r="A9" s="9" t="s">
        <v>37</v>
      </c>
      <c r="B9" s="11"/>
      <c r="C9" s="6"/>
      <c r="D9" s="6"/>
      <c r="E9" s="6"/>
      <c r="F9" s="6"/>
      <c r="G9" s="6"/>
      <c r="H9" s="21"/>
    </row>
    <row r="10" spans="1:8" ht="18.75" customHeight="1" x14ac:dyDescent="0.25">
      <c r="A10" s="9" t="s">
        <v>28</v>
      </c>
      <c r="B10" s="13"/>
      <c r="C10" s="6"/>
      <c r="D10" s="6"/>
      <c r="E10" s="6"/>
      <c r="F10" s="6"/>
      <c r="G10" s="6"/>
      <c r="H10" s="21"/>
    </row>
    <row r="11" spans="1:8" s="1" customFormat="1" ht="18.75" customHeight="1" x14ac:dyDescent="0.25">
      <c r="A11" s="9" t="s">
        <v>29</v>
      </c>
      <c r="B11" s="12"/>
      <c r="C11" s="11"/>
      <c r="D11" s="11"/>
      <c r="E11" s="11"/>
      <c r="F11" s="11"/>
      <c r="G11" s="11"/>
      <c r="H11" s="22"/>
    </row>
    <row r="12" spans="1:8" s="2" customFormat="1" ht="18.75" customHeight="1" x14ac:dyDescent="0.25">
      <c r="A12" s="9" t="s">
        <v>30</v>
      </c>
      <c r="B12" s="12"/>
      <c r="C12" s="14"/>
      <c r="D12" s="14"/>
      <c r="E12" s="14"/>
      <c r="F12" s="14"/>
      <c r="G12" s="14"/>
      <c r="H12" s="23"/>
    </row>
    <row r="13" spans="1:8" s="1" customFormat="1" ht="18.75" customHeight="1" x14ac:dyDescent="0.25">
      <c r="A13" s="9" t="s">
        <v>31</v>
      </c>
      <c r="B13" s="12"/>
      <c r="C13" s="11"/>
      <c r="D13" s="11"/>
      <c r="E13" s="11"/>
      <c r="F13" s="11"/>
      <c r="G13" s="11"/>
      <c r="H13" s="22"/>
    </row>
    <row r="14" spans="1:8" ht="22.5" customHeight="1" x14ac:dyDescent="0.3">
      <c r="A14" s="112" t="s">
        <v>135</v>
      </c>
      <c r="B14" s="113"/>
      <c r="C14" s="113"/>
      <c r="D14" s="113"/>
      <c r="E14" s="113"/>
      <c r="F14" s="113"/>
      <c r="G14" s="113"/>
      <c r="H14" s="114"/>
    </row>
    <row r="15" spans="1:8" ht="22.5" customHeight="1" x14ac:dyDescent="0.25">
      <c r="A15" s="115" t="s">
        <v>32</v>
      </c>
      <c r="B15" s="116"/>
      <c r="C15" s="116"/>
      <c r="D15" s="116"/>
      <c r="E15" s="116"/>
      <c r="F15" s="116"/>
      <c r="G15" s="116"/>
      <c r="H15" s="117"/>
    </row>
    <row r="16" spans="1:8" ht="33" customHeight="1" x14ac:dyDescent="0.25">
      <c r="A16" s="57" t="s">
        <v>33</v>
      </c>
      <c r="B16" s="57" t="s">
        <v>34</v>
      </c>
      <c r="C16" s="57" t="s">
        <v>35</v>
      </c>
      <c r="D16" s="57" t="s">
        <v>139</v>
      </c>
      <c r="E16" s="57" t="s">
        <v>140</v>
      </c>
      <c r="F16" s="57" t="s">
        <v>36</v>
      </c>
      <c r="G16" s="57" t="s">
        <v>141</v>
      </c>
      <c r="H16" s="57" t="s">
        <v>164</v>
      </c>
    </row>
    <row r="17" spans="1:8" ht="69.75" customHeight="1" x14ac:dyDescent="0.25">
      <c r="A17" s="19">
        <v>1</v>
      </c>
      <c r="B17" s="17" t="s">
        <v>143</v>
      </c>
      <c r="C17" s="17" t="s">
        <v>38</v>
      </c>
      <c r="D17" s="93">
        <v>3</v>
      </c>
      <c r="E17" s="19">
        <v>6</v>
      </c>
      <c r="F17" s="71"/>
      <c r="G17" s="71"/>
      <c r="H17" s="71"/>
    </row>
    <row r="18" spans="1:8" ht="69.75" customHeight="1" x14ac:dyDescent="0.25">
      <c r="A18" s="19">
        <v>2</v>
      </c>
      <c r="B18" s="17" t="s">
        <v>144</v>
      </c>
      <c r="C18" s="17" t="s">
        <v>38</v>
      </c>
      <c r="D18" s="93">
        <v>3</v>
      </c>
      <c r="E18" s="19">
        <v>3</v>
      </c>
      <c r="F18" s="71"/>
      <c r="G18" s="71"/>
      <c r="H18" s="71"/>
    </row>
    <row r="19" spans="1:8" ht="69.75" customHeight="1" x14ac:dyDescent="0.25">
      <c r="A19" s="19">
        <v>3</v>
      </c>
      <c r="B19" s="17" t="s">
        <v>165</v>
      </c>
      <c r="C19" s="17" t="s">
        <v>38</v>
      </c>
      <c r="D19" s="93">
        <v>13</v>
      </c>
      <c r="E19" s="19">
        <v>21</v>
      </c>
      <c r="F19" s="71"/>
      <c r="G19" s="71"/>
      <c r="H19" s="71"/>
    </row>
    <row r="20" spans="1:8" s="1" customFormat="1" ht="18.75" customHeight="1" x14ac:dyDescent="0.2">
      <c r="A20" s="118" t="s">
        <v>132</v>
      </c>
      <c r="B20" s="118"/>
      <c r="C20" s="118"/>
      <c r="D20" s="118"/>
      <c r="E20" s="118"/>
      <c r="F20" s="118"/>
      <c r="G20" s="94">
        <f>SUM(G17:G19)</f>
        <v>0</v>
      </c>
      <c r="H20" s="72">
        <f>SUM(H17:H19)</f>
        <v>0</v>
      </c>
    </row>
    <row r="21" spans="1:8" s="1" customFormat="1" ht="18.75" customHeight="1" x14ac:dyDescent="0.25">
      <c r="A21" s="106" t="s">
        <v>133</v>
      </c>
      <c r="B21" s="107"/>
      <c r="C21" s="107"/>
      <c r="D21" s="107"/>
      <c r="E21" s="107"/>
      <c r="F21" s="108"/>
      <c r="G21" s="95">
        <f>G20*12</f>
        <v>0</v>
      </c>
      <c r="H21" s="73">
        <f>H20*12</f>
        <v>0</v>
      </c>
    </row>
    <row r="22" spans="1:8" s="1" customFormat="1" ht="18.75" customHeight="1" x14ac:dyDescent="0.25">
      <c r="A22" s="106" t="s">
        <v>142</v>
      </c>
      <c r="B22" s="107"/>
      <c r="C22" s="107"/>
      <c r="D22" s="107"/>
      <c r="E22" s="107"/>
      <c r="F22" s="108"/>
      <c r="G22" s="95">
        <f>G20*12</f>
        <v>0</v>
      </c>
      <c r="H22" s="73">
        <f>H20*12</f>
        <v>0</v>
      </c>
    </row>
    <row r="23" spans="1:8" ht="18.75" customHeight="1" x14ac:dyDescent="0.25">
      <c r="A23" s="120" t="s">
        <v>138</v>
      </c>
      <c r="B23" s="121"/>
      <c r="C23" s="121"/>
      <c r="D23" s="121"/>
      <c r="E23" s="121"/>
      <c r="F23" s="121"/>
      <c r="G23" s="121"/>
      <c r="H23" s="122"/>
    </row>
    <row r="24" spans="1:8" ht="30.75" customHeight="1" x14ac:dyDescent="0.25">
      <c r="A24" s="123" t="s">
        <v>39</v>
      </c>
      <c r="B24" s="123"/>
      <c r="C24" s="123"/>
      <c r="D24" s="123"/>
      <c r="E24" s="123"/>
      <c r="F24" s="123"/>
      <c r="G24" s="123"/>
      <c r="H24" s="123"/>
    </row>
    <row r="25" spans="1:8" s="20" customFormat="1" ht="43.5" customHeight="1" x14ac:dyDescent="0.25">
      <c r="A25" s="15">
        <v>1</v>
      </c>
      <c r="B25" s="119" t="s">
        <v>40</v>
      </c>
      <c r="C25" s="119"/>
      <c r="D25" s="119"/>
      <c r="E25" s="119"/>
      <c r="F25" s="119"/>
      <c r="G25" s="119"/>
      <c r="H25" s="119"/>
    </row>
    <row r="26" spans="1:8" ht="18.75" customHeight="1" x14ac:dyDescent="0.25">
      <c r="A26" s="15">
        <v>2</v>
      </c>
      <c r="B26" s="119" t="s">
        <v>41</v>
      </c>
      <c r="C26" s="119"/>
      <c r="D26" s="119"/>
      <c r="E26" s="119"/>
      <c r="F26" s="119"/>
      <c r="G26" s="119"/>
      <c r="H26" s="119"/>
    </row>
    <row r="27" spans="1:8" ht="38.25" customHeight="1" x14ac:dyDescent="0.25">
      <c r="A27" s="15">
        <v>3</v>
      </c>
      <c r="B27" s="119" t="s">
        <v>42</v>
      </c>
      <c r="C27" s="119"/>
      <c r="D27" s="119"/>
      <c r="E27" s="119"/>
      <c r="F27" s="119"/>
      <c r="G27" s="119"/>
      <c r="H27" s="119"/>
    </row>
    <row r="28" spans="1:8" ht="51.75" customHeight="1" x14ac:dyDescent="0.25">
      <c r="A28" s="15">
        <v>4</v>
      </c>
      <c r="B28" s="119" t="s">
        <v>43</v>
      </c>
      <c r="C28" s="119"/>
      <c r="D28" s="119"/>
      <c r="E28" s="119"/>
      <c r="F28" s="119"/>
      <c r="G28" s="119"/>
      <c r="H28" s="119"/>
    </row>
    <row r="29" spans="1:8" ht="74.25" customHeight="1" x14ac:dyDescent="0.25">
      <c r="A29" s="15">
        <v>5</v>
      </c>
      <c r="B29" s="119" t="s">
        <v>44</v>
      </c>
      <c r="C29" s="119"/>
      <c r="D29" s="119"/>
      <c r="E29" s="119"/>
      <c r="F29" s="119"/>
      <c r="G29" s="119"/>
      <c r="H29" s="119"/>
    </row>
    <row r="30" spans="1:8" ht="37.5" customHeight="1" x14ac:dyDescent="0.25">
      <c r="A30" s="15">
        <v>6</v>
      </c>
      <c r="B30" s="119" t="s">
        <v>45</v>
      </c>
      <c r="C30" s="119"/>
      <c r="D30" s="119"/>
      <c r="E30" s="119"/>
      <c r="F30" s="119"/>
      <c r="G30" s="119"/>
      <c r="H30" s="119"/>
    </row>
    <row r="31" spans="1:8" x14ac:dyDescent="0.25">
      <c r="A31" s="5"/>
    </row>
    <row r="32" spans="1:8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s="2" customFormat="1" ht="12" x14ac:dyDescent="0.2">
      <c r="A36" s="5"/>
    </row>
    <row r="37" spans="1:1" s="2" customFormat="1" ht="12" x14ac:dyDescent="0.2">
      <c r="A37" s="5"/>
    </row>
    <row r="38" spans="1:1" s="2" customFormat="1" ht="12" x14ac:dyDescent="0.2">
      <c r="A38" s="5"/>
    </row>
    <row r="39" spans="1:1" s="2" customFormat="1" ht="12" x14ac:dyDescent="0.2">
      <c r="A39" s="5"/>
    </row>
    <row r="40" spans="1:1" s="2" customFormat="1" ht="12" x14ac:dyDescent="0.2">
      <c r="A40" s="5"/>
    </row>
    <row r="41" spans="1:1" s="2" customFormat="1" ht="12" x14ac:dyDescent="0.2">
      <c r="A41" s="5"/>
    </row>
    <row r="42" spans="1:1" s="2" customFormat="1" ht="12" x14ac:dyDescent="0.2">
      <c r="A42" s="5"/>
    </row>
    <row r="43" spans="1:1" s="2" customFormat="1" ht="12" x14ac:dyDescent="0.2">
      <c r="A43" s="5"/>
    </row>
    <row r="44" spans="1:1" s="2" customFormat="1" ht="12" x14ac:dyDescent="0.2">
      <c r="A44" s="5"/>
    </row>
    <row r="45" spans="1:1" s="2" customFormat="1" ht="12" x14ac:dyDescent="0.2">
      <c r="A45" s="5"/>
    </row>
    <row r="46" spans="1:1" s="2" customFormat="1" ht="12" x14ac:dyDescent="0.2">
      <c r="A46" s="5"/>
    </row>
    <row r="47" spans="1:1" x14ac:dyDescent="0.25">
      <c r="A47" s="5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s="1" customFormat="1" ht="12" x14ac:dyDescent="0.2">
      <c r="A54" s="5"/>
    </row>
    <row r="55" spans="1:1" s="1" customFormat="1" ht="12" x14ac:dyDescent="0.2">
      <c r="A55" s="5"/>
    </row>
    <row r="56" spans="1:1" s="1" customFormat="1" ht="12" x14ac:dyDescent="0.2">
      <c r="A56" s="5"/>
    </row>
    <row r="57" spans="1:1" s="2" customFormat="1" ht="12" x14ac:dyDescent="0.2">
      <c r="A57" s="5"/>
    </row>
    <row r="58" spans="1:1" s="2" customFormat="1" ht="12" x14ac:dyDescent="0.2">
      <c r="A58" s="5"/>
    </row>
    <row r="59" spans="1:1" s="2" customFormat="1" ht="12" x14ac:dyDescent="0.2">
      <c r="A59" s="5"/>
    </row>
    <row r="60" spans="1:1" s="2" customFormat="1" ht="12" x14ac:dyDescent="0.2">
      <c r="A60" s="5"/>
    </row>
    <row r="61" spans="1:1" s="2" customFormat="1" ht="12" x14ac:dyDescent="0.2">
      <c r="A61" s="5"/>
    </row>
    <row r="62" spans="1:1" ht="15.75" customHeight="1" x14ac:dyDescent="0.25"/>
    <row r="63" spans="1:1" x14ac:dyDescent="0.25">
      <c r="A63" s="5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s="1" customFormat="1" ht="12" x14ac:dyDescent="0.2">
      <c r="A67" s="5"/>
    </row>
    <row r="68" spans="1:1" s="1" customFormat="1" ht="12" x14ac:dyDescent="0.2">
      <c r="A68" s="5"/>
    </row>
    <row r="69" spans="1:1" s="2" customFormat="1" ht="12" x14ac:dyDescent="0.2">
      <c r="A69" s="5"/>
    </row>
    <row r="70" spans="1:1" s="2" customFormat="1" ht="12" x14ac:dyDescent="0.2">
      <c r="A70" s="5"/>
    </row>
    <row r="71" spans="1:1" s="2" customFormat="1" ht="12" x14ac:dyDescent="0.2">
      <c r="A71" s="5"/>
    </row>
    <row r="72" spans="1:1" s="2" customFormat="1" ht="12" x14ac:dyDescent="0.2">
      <c r="A72" s="5"/>
    </row>
    <row r="73" spans="1:1" x14ac:dyDescent="0.25">
      <c r="A73" s="5"/>
    </row>
    <row r="74" spans="1:1" ht="15" customHeight="1" x14ac:dyDescent="0.25">
      <c r="A74" s="5"/>
    </row>
    <row r="75" spans="1:1" x14ac:dyDescent="0.25">
      <c r="A75" s="5"/>
    </row>
    <row r="76" spans="1:1" x14ac:dyDescent="0.25">
      <c r="A76" s="5"/>
    </row>
    <row r="77" spans="1:1" ht="15" customHeight="1" x14ac:dyDescent="0.25">
      <c r="A77" s="5"/>
    </row>
    <row r="78" spans="1:1" x14ac:dyDescent="0.25">
      <c r="A78" s="5"/>
    </row>
    <row r="79" spans="1:1" s="1" customFormat="1" ht="12" x14ac:dyDescent="0.2">
      <c r="A79" s="5"/>
    </row>
    <row r="80" spans="1:1" s="1" customFormat="1" ht="12" x14ac:dyDescent="0.2">
      <c r="A80" s="5"/>
    </row>
    <row r="81" spans="1:1" s="2" customFormat="1" ht="12" x14ac:dyDescent="0.2">
      <c r="A81" s="5"/>
    </row>
    <row r="82" spans="1:1" s="2" customFormat="1" ht="12" x14ac:dyDescent="0.2">
      <c r="A82" s="5"/>
    </row>
    <row r="83" spans="1:1" s="2" customFormat="1" ht="12" x14ac:dyDescent="0.2">
      <c r="A83" s="5"/>
    </row>
    <row r="84" spans="1:1" s="2" customFormat="1" ht="12" x14ac:dyDescent="0.2">
      <c r="A84" s="5"/>
    </row>
    <row r="85" spans="1:1" x14ac:dyDescent="0.25">
      <c r="A85" s="5"/>
    </row>
    <row r="86" spans="1:1" s="1" customFormat="1" ht="12" x14ac:dyDescent="0.2">
      <c r="A86" s="5"/>
    </row>
    <row r="87" spans="1:1" ht="15" customHeight="1" x14ac:dyDescent="0.25">
      <c r="A87" s="5"/>
    </row>
    <row r="88" spans="1:1" x14ac:dyDescent="0.25">
      <c r="A88" s="5"/>
    </row>
    <row r="89" spans="1:1" ht="15" customHeight="1" x14ac:dyDescent="0.25">
      <c r="A89" s="5"/>
    </row>
    <row r="90" spans="1:1" s="2" customFormat="1" ht="15" customHeight="1" x14ac:dyDescent="0.2">
      <c r="A90" s="5"/>
    </row>
    <row r="91" spans="1:1" s="2" customFormat="1" ht="12" x14ac:dyDescent="0.2">
      <c r="A91" s="5"/>
    </row>
    <row r="92" spans="1:1" s="1" customFormat="1" ht="12" x14ac:dyDescent="0.2">
      <c r="A92" s="5"/>
    </row>
    <row r="93" spans="1:1" s="1" customFormat="1" x14ac:dyDescent="0.25">
      <c r="A93" s="4"/>
    </row>
    <row r="94" spans="1:1" s="1" customFormat="1" ht="15" customHeight="1" x14ac:dyDescent="0.25">
      <c r="A94" s="4"/>
    </row>
    <row r="95" spans="1:1" s="1" customFormat="1" ht="15" customHeight="1" x14ac:dyDescent="0.25">
      <c r="A95" s="4"/>
    </row>
    <row r="96" spans="1:1" s="1" customFormat="1" x14ac:dyDescent="0.25">
      <c r="A96" s="4"/>
    </row>
    <row r="97" spans="1:1" s="1" customFormat="1" ht="15" customHeight="1" x14ac:dyDescent="0.25">
      <c r="A97" s="4"/>
    </row>
    <row r="98" spans="1:1" s="1" customFormat="1" x14ac:dyDescent="0.25">
      <c r="A98" s="4"/>
    </row>
    <row r="99" spans="1:1" s="1" customFormat="1" ht="12" x14ac:dyDescent="0.2">
      <c r="A99" s="5"/>
    </row>
    <row r="100" spans="1:1" s="1" customFormat="1" ht="15" customHeight="1" x14ac:dyDescent="0.25">
      <c r="A100" s="4"/>
    </row>
    <row r="101" spans="1:1" s="1" customFormat="1" x14ac:dyDescent="0.25">
      <c r="A101" s="4"/>
    </row>
    <row r="102" spans="1:1" s="1" customFormat="1" ht="15" customHeight="1" x14ac:dyDescent="0.25">
      <c r="A102" s="4"/>
    </row>
    <row r="103" spans="1:1" s="1" customFormat="1" ht="15" customHeight="1" x14ac:dyDescent="0.25">
      <c r="A103" s="4"/>
    </row>
    <row r="104" spans="1:1" s="1" customFormat="1" x14ac:dyDescent="0.25">
      <c r="A104" s="4"/>
    </row>
    <row r="105" spans="1:1" s="1" customFormat="1" ht="15" customHeight="1" x14ac:dyDescent="0.25">
      <c r="A105" s="4"/>
    </row>
    <row r="106" spans="1:1" s="1" customFormat="1" x14ac:dyDescent="0.25">
      <c r="A106" s="4"/>
    </row>
    <row r="107" spans="1:1" s="1" customFormat="1" x14ac:dyDescent="0.25">
      <c r="A107" s="4"/>
    </row>
    <row r="108" spans="1:1" s="1" customFormat="1" x14ac:dyDescent="0.25">
      <c r="A108" s="4"/>
    </row>
    <row r="109" spans="1:1" s="1" customFormat="1" ht="12" x14ac:dyDescent="0.2">
      <c r="A109" s="5"/>
    </row>
    <row r="110" spans="1:1" s="1" customFormat="1" ht="15" customHeight="1" x14ac:dyDescent="0.25">
      <c r="A110" s="4"/>
    </row>
    <row r="111" spans="1:1" s="1" customFormat="1" x14ac:dyDescent="0.25">
      <c r="A111" s="4"/>
    </row>
    <row r="112" spans="1:1" s="1" customFormat="1" ht="15" customHeight="1" x14ac:dyDescent="0.25">
      <c r="A112" s="4"/>
    </row>
    <row r="113" spans="1:1" s="1" customFormat="1" ht="15" customHeight="1" x14ac:dyDescent="0.25">
      <c r="A113" s="4"/>
    </row>
    <row r="114" spans="1:1" s="1" customFormat="1" x14ac:dyDescent="0.25">
      <c r="A114" s="4"/>
    </row>
    <row r="115" spans="1:1" s="1" customFormat="1" x14ac:dyDescent="0.25">
      <c r="A115" s="4"/>
    </row>
    <row r="116" spans="1:1" s="1" customFormat="1" x14ac:dyDescent="0.25">
      <c r="A116" s="4"/>
    </row>
    <row r="117" spans="1:1" s="1" customFormat="1" x14ac:dyDescent="0.25">
      <c r="A117" s="4"/>
    </row>
    <row r="118" spans="1:1" x14ac:dyDescent="0.25">
      <c r="A118" s="5"/>
    </row>
    <row r="119" spans="1:1" x14ac:dyDescent="0.25">
      <c r="A119" s="5"/>
    </row>
    <row r="120" spans="1:1" ht="15" customHeight="1" x14ac:dyDescent="0.25">
      <c r="A120" s="5"/>
    </row>
    <row r="121" spans="1:1" x14ac:dyDescent="0.25">
      <c r="A121" s="5"/>
    </row>
    <row r="122" spans="1:1" x14ac:dyDescent="0.25">
      <c r="A122" s="5"/>
    </row>
    <row r="123" spans="1:1" ht="15" customHeight="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5"/>
    </row>
    <row r="130" spans="1:1" x14ac:dyDescent="0.25">
      <c r="A130" s="5"/>
    </row>
  </sheetData>
  <mergeCells count="14">
    <mergeCell ref="B28:H28"/>
    <mergeCell ref="B29:H29"/>
    <mergeCell ref="B30:H30"/>
    <mergeCell ref="A23:H23"/>
    <mergeCell ref="A24:H24"/>
    <mergeCell ref="B25:H25"/>
    <mergeCell ref="B26:H26"/>
    <mergeCell ref="B27:H27"/>
    <mergeCell ref="A22:F22"/>
    <mergeCell ref="A21:F21"/>
    <mergeCell ref="A1:H1"/>
    <mergeCell ref="A14:H14"/>
    <mergeCell ref="A15:H15"/>
    <mergeCell ref="A20:F20"/>
  </mergeCells>
  <dataValidations disablePrompts="1" count="6">
    <dataValidation type="whole" allowBlank="1" showInputMessage="1" showErrorMessage="1" sqref="IA36 RW36 ABS36" xr:uid="{00000000-0002-0000-0000-000000000000}">
      <formula1>0</formula1>
      <formula2>100</formula2>
    </dataValidation>
    <dataValidation allowBlank="1" showInputMessage="1" showErrorMessage="1" promptTitle="ATENÇÃO" sqref="IB33 RX33 ABT33" xr:uid="{00000000-0002-0000-0000-000001000000}">
      <formula1>0</formula1>
      <formula2>10000</formula2>
    </dataValidation>
    <dataValidation allowBlank="1" showInputMessage="1" showErrorMessage="1" prompt="O VALOR A SER PREENCHIDO DEVERÁ SE REFERIR A UM PROFISSIONAL." sqref="IA32 RW32 ABS32" xr:uid="{00000000-0002-0000-0000-000002000000}">
      <formula1>0</formula1>
      <formula2>0</formula2>
    </dataValidation>
    <dataValidation type="decimal" allowBlank="1" showInputMessage="1" showErrorMessage="1" promptTitle="ATENÇÃO" prompt="O VALOR A SER  PREENCHIDO DEVERÁ SE REFERIR A UM PROFISSIONAL" sqref="IB34 RX34 ABT34" xr:uid="{00000000-0002-0000-0000-000003000000}">
      <formula1>0</formula1>
      <formula2>10000</formula2>
    </dataValidation>
    <dataValidation type="decimal" allowBlank="1" showInputMessage="1" showErrorMessage="1" promptTitle="ATENÇÃO" prompt="O VALOR A SER  PREENCHIDO DEVERÁ SE REFERIR A UM PROFISSIONAL." sqref="IB35 RX35 ABT35" xr:uid="{00000000-0002-0000-0000-000004000000}">
      <formula1>0</formula1>
      <formula2>10000</formula2>
    </dataValidation>
    <dataValidation type="decimal" allowBlank="1" showInputMessage="1" showErrorMessage="1" promptTitle="ATENÇÃO" sqref="IB86 RX86 ABT86" xr:uid="{00000000-0002-0000-0000-000005000000}">
      <formula1>0</formula1>
      <formula2>20000</formula2>
    </dataValidation>
  </dataValidations>
  <pageMargins left="0.70866141732283472" right="0.70866141732283472" top="1.3385826771653544" bottom="0.74803149606299213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61"/>
  <sheetViews>
    <sheetView showGridLines="0" topLeftCell="A100" zoomScaleNormal="100" zoomScaleSheetLayoutView="100" workbookViewId="0">
      <selection activeCell="C72" sqref="C72"/>
    </sheetView>
  </sheetViews>
  <sheetFormatPr defaultRowHeight="15" x14ac:dyDescent="0.25"/>
  <cols>
    <col min="1" max="1" width="9.42578125" customWidth="1"/>
    <col min="2" max="2" width="75.42578125" customWidth="1"/>
    <col min="3" max="3" width="16.28515625" customWidth="1"/>
    <col min="4" max="4" width="23" customWidth="1"/>
    <col min="5" max="5" width="5.7109375" customWidth="1"/>
  </cols>
  <sheetData>
    <row r="1" spans="1:4" ht="20.25" x14ac:dyDescent="0.25">
      <c r="A1" s="109" t="s">
        <v>20</v>
      </c>
      <c r="B1" s="110"/>
      <c r="C1" s="110"/>
      <c r="D1" s="111"/>
    </row>
    <row r="2" spans="1:4" ht="15.75" x14ac:dyDescent="0.25">
      <c r="A2" s="7" t="s">
        <v>23</v>
      </c>
      <c r="B2" s="16"/>
      <c r="C2" s="6"/>
      <c r="D2" s="21"/>
    </row>
    <row r="3" spans="1:4" ht="15.75" x14ac:dyDescent="0.25">
      <c r="A3" s="7" t="s">
        <v>24</v>
      </c>
      <c r="B3" s="8"/>
      <c r="C3" s="6"/>
      <c r="D3" s="21"/>
    </row>
    <row r="4" spans="1:4" ht="15.75" x14ac:dyDescent="0.25">
      <c r="A4" s="7" t="s">
        <v>22</v>
      </c>
      <c r="B4" s="8"/>
      <c r="C4" s="6"/>
      <c r="D4" s="21"/>
    </row>
    <row r="5" spans="1:4" s="1" customFormat="1" ht="15.75" x14ac:dyDescent="0.25">
      <c r="A5" s="9" t="s">
        <v>21</v>
      </c>
      <c r="B5" s="10"/>
      <c r="C5" s="11"/>
      <c r="D5" s="22"/>
    </row>
    <row r="6" spans="1:4" s="1" customFormat="1" ht="15.75" x14ac:dyDescent="0.25">
      <c r="A6" s="9" t="s">
        <v>166</v>
      </c>
      <c r="B6" s="10"/>
      <c r="C6" s="11"/>
      <c r="D6" s="22"/>
    </row>
    <row r="7" spans="1:4" s="1" customFormat="1" ht="15.75" x14ac:dyDescent="0.25">
      <c r="A7" s="9" t="s">
        <v>167</v>
      </c>
      <c r="B7" s="10"/>
      <c r="C7" s="11"/>
      <c r="D7" s="22"/>
    </row>
    <row r="8" spans="1:4" s="1" customFormat="1" ht="15.75" x14ac:dyDescent="0.25">
      <c r="A8" s="9" t="s">
        <v>121</v>
      </c>
      <c r="B8" s="12"/>
      <c r="C8" s="11"/>
      <c r="D8" s="22"/>
    </row>
    <row r="9" spans="1:4" ht="15.75" x14ac:dyDescent="0.25">
      <c r="A9" s="9" t="s">
        <v>37</v>
      </c>
      <c r="B9" s="11"/>
      <c r="C9" s="6"/>
      <c r="D9" s="21"/>
    </row>
    <row r="10" spans="1:4" s="1" customFormat="1" ht="15.75" x14ac:dyDescent="0.25">
      <c r="A10" s="9" t="s">
        <v>168</v>
      </c>
      <c r="B10" s="12"/>
      <c r="C10" s="11"/>
      <c r="D10" s="22"/>
    </row>
    <row r="11" spans="1:4" s="2" customFormat="1" ht="31.5" customHeight="1" x14ac:dyDescent="0.25">
      <c r="A11" s="124" t="s">
        <v>145</v>
      </c>
      <c r="B11" s="125"/>
      <c r="C11" s="125"/>
      <c r="D11" s="126"/>
    </row>
    <row r="12" spans="1:4" s="1" customFormat="1" ht="15.75" x14ac:dyDescent="0.25">
      <c r="A12" s="89" t="s">
        <v>169</v>
      </c>
      <c r="B12" s="12"/>
      <c r="C12" s="11"/>
      <c r="D12" s="22"/>
    </row>
    <row r="13" spans="1:4" ht="18.75" x14ac:dyDescent="0.3">
      <c r="A13" s="112" t="s">
        <v>46</v>
      </c>
      <c r="B13" s="113"/>
      <c r="C13" s="113"/>
      <c r="D13" s="114"/>
    </row>
    <row r="14" spans="1:4" ht="31.5" x14ac:dyDescent="0.25">
      <c r="A14" s="90" t="s">
        <v>50</v>
      </c>
      <c r="B14" s="62" t="s">
        <v>47</v>
      </c>
      <c r="C14" s="58" t="s">
        <v>48</v>
      </c>
      <c r="D14" s="58" t="s">
        <v>49</v>
      </c>
    </row>
    <row r="15" spans="1:4" ht="31.5" x14ac:dyDescent="0.25">
      <c r="A15" s="24">
        <v>1</v>
      </c>
      <c r="B15" s="84" t="s">
        <v>146</v>
      </c>
      <c r="C15" s="25" t="s">
        <v>179</v>
      </c>
      <c r="D15" s="34"/>
    </row>
    <row r="16" spans="1:4" ht="26.25" customHeight="1" x14ac:dyDescent="0.25">
      <c r="A16" s="127" t="s">
        <v>4</v>
      </c>
      <c r="B16" s="134"/>
      <c r="C16" s="134"/>
      <c r="D16" s="128"/>
    </row>
    <row r="17" spans="1:4" ht="15.75" customHeight="1" x14ac:dyDescent="0.25">
      <c r="A17" s="90" t="s">
        <v>54</v>
      </c>
      <c r="B17" s="83" t="s">
        <v>47</v>
      </c>
      <c r="C17" s="58" t="s">
        <v>96</v>
      </c>
      <c r="D17" s="57" t="s">
        <v>53</v>
      </c>
    </row>
    <row r="18" spans="1:4" ht="15.75" customHeight="1" x14ac:dyDescent="0.25">
      <c r="A18" s="19" t="s">
        <v>0</v>
      </c>
      <c r="B18" s="84" t="s">
        <v>51</v>
      </c>
      <c r="C18" s="25">
        <v>1</v>
      </c>
      <c r="D18" s="32">
        <v>0</v>
      </c>
    </row>
    <row r="19" spans="1:4" ht="15.75" customHeight="1" x14ac:dyDescent="0.25">
      <c r="A19" s="19" t="s">
        <v>1</v>
      </c>
      <c r="B19" s="84" t="s">
        <v>52</v>
      </c>
      <c r="C19" s="25">
        <v>0.3</v>
      </c>
      <c r="D19" s="32">
        <f>D18*C19</f>
        <v>0</v>
      </c>
    </row>
    <row r="20" spans="1:4" s="3" customFormat="1" ht="15.75" customHeight="1" x14ac:dyDescent="0.25">
      <c r="A20" s="19" t="s">
        <v>2</v>
      </c>
      <c r="B20" s="17" t="s">
        <v>170</v>
      </c>
      <c r="C20" s="25">
        <v>0.2</v>
      </c>
      <c r="D20" s="32">
        <f>ROUND((SUM((((D18+D19)/220)*C20))*7*0),2)</f>
        <v>0</v>
      </c>
    </row>
    <row r="21" spans="1:4" s="3" customFormat="1" ht="15.75" customHeight="1" x14ac:dyDescent="0.25">
      <c r="A21" s="19" t="s">
        <v>3</v>
      </c>
      <c r="B21" s="84" t="s">
        <v>137</v>
      </c>
      <c r="C21" s="19"/>
      <c r="D21" s="32"/>
    </row>
    <row r="22" spans="1:4" s="1" customFormat="1" ht="15.75" customHeight="1" x14ac:dyDescent="0.25">
      <c r="A22" s="19" t="s">
        <v>5</v>
      </c>
      <c r="B22" s="84" t="s">
        <v>9</v>
      </c>
      <c r="C22" s="19"/>
      <c r="D22" s="32">
        <f>D21</f>
        <v>0</v>
      </c>
    </row>
    <row r="23" spans="1:4" s="1" customFormat="1" ht="15.75" customHeight="1" x14ac:dyDescent="0.25">
      <c r="A23" s="106" t="s">
        <v>87</v>
      </c>
      <c r="B23" s="107"/>
      <c r="C23" s="108"/>
      <c r="D23" s="65">
        <f>ROUND(SUM(D18:D22),2)</f>
        <v>0</v>
      </c>
    </row>
    <row r="24" spans="1:4" s="1" customFormat="1" ht="25.5" customHeight="1" x14ac:dyDescent="0.2">
      <c r="A24" s="127" t="s">
        <v>60</v>
      </c>
      <c r="B24" s="134"/>
      <c r="C24" s="134"/>
      <c r="D24" s="128"/>
    </row>
    <row r="25" spans="1:4" s="1" customFormat="1" ht="31.5" customHeight="1" x14ac:dyDescent="0.2">
      <c r="A25" s="127" t="s">
        <v>61</v>
      </c>
      <c r="B25" s="128"/>
      <c r="C25" s="58" t="s">
        <v>96</v>
      </c>
      <c r="D25" s="58" t="s">
        <v>53</v>
      </c>
    </row>
    <row r="26" spans="1:4" s="1" customFormat="1" ht="15.75" customHeight="1" x14ac:dyDescent="0.25">
      <c r="A26" s="27" t="s">
        <v>0</v>
      </c>
      <c r="B26" s="26" t="s">
        <v>62</v>
      </c>
      <c r="C26" s="28">
        <v>0</v>
      </c>
      <c r="D26" s="32">
        <f>D23*C26</f>
        <v>0</v>
      </c>
    </row>
    <row r="27" spans="1:4" s="1" customFormat="1" ht="15.75" customHeight="1" x14ac:dyDescent="0.25">
      <c r="A27" s="27" t="s">
        <v>1</v>
      </c>
      <c r="B27" s="26" t="s">
        <v>64</v>
      </c>
      <c r="C27" s="28">
        <v>0</v>
      </c>
      <c r="D27" s="32">
        <f>D23*C27</f>
        <v>0</v>
      </c>
    </row>
    <row r="28" spans="1:4" s="1" customFormat="1" ht="15.75" customHeight="1" x14ac:dyDescent="0.25">
      <c r="A28" s="106" t="s">
        <v>66</v>
      </c>
      <c r="B28" s="108"/>
      <c r="C28" s="66">
        <f>SUM(C26:C27)</f>
        <v>0</v>
      </c>
      <c r="D28" s="67">
        <f>ROUND(SUM(D26:D27),2)</f>
        <v>0</v>
      </c>
    </row>
    <row r="29" spans="1:4" s="1" customFormat="1" ht="25.5" customHeight="1" x14ac:dyDescent="0.2">
      <c r="A29" s="141" t="s">
        <v>106</v>
      </c>
      <c r="B29" s="142"/>
      <c r="C29" s="142"/>
      <c r="D29" s="143"/>
    </row>
    <row r="30" spans="1:4" s="1" customFormat="1" ht="25.5" customHeight="1" x14ac:dyDescent="0.2">
      <c r="A30" s="158" t="s">
        <v>108</v>
      </c>
      <c r="B30" s="159"/>
      <c r="C30" s="160"/>
      <c r="D30" s="68">
        <f>D23+D28</f>
        <v>0</v>
      </c>
    </row>
    <row r="31" spans="1:4" s="1" customFormat="1" ht="31.5" customHeight="1" x14ac:dyDescent="0.2">
      <c r="A31" s="127" t="s">
        <v>65</v>
      </c>
      <c r="B31" s="128"/>
      <c r="C31" s="58" t="s">
        <v>96</v>
      </c>
      <c r="D31" s="58" t="s">
        <v>53</v>
      </c>
    </row>
    <row r="32" spans="1:4" s="1" customFormat="1" ht="15.75" customHeight="1" x14ac:dyDescent="0.25">
      <c r="A32" s="27" t="s">
        <v>0</v>
      </c>
      <c r="B32" s="26" t="s">
        <v>57</v>
      </c>
      <c r="C32" s="28">
        <v>0</v>
      </c>
      <c r="D32" s="32">
        <f t="shared" ref="D32:D39" si="0">ROUND(($D$30*C32),2)</f>
        <v>0</v>
      </c>
    </row>
    <row r="33" spans="1:6" s="1" customFormat="1" ht="15.75" customHeight="1" x14ac:dyDescent="0.25">
      <c r="A33" s="27" t="s">
        <v>1</v>
      </c>
      <c r="B33" s="26" t="s">
        <v>15</v>
      </c>
      <c r="C33" s="28">
        <v>0</v>
      </c>
      <c r="D33" s="32">
        <f t="shared" si="0"/>
        <v>0</v>
      </c>
    </row>
    <row r="34" spans="1:6" s="1" customFormat="1" ht="15.75" customHeight="1" x14ac:dyDescent="0.25">
      <c r="A34" s="27" t="s">
        <v>2</v>
      </c>
      <c r="B34" s="26" t="s">
        <v>172</v>
      </c>
      <c r="C34" s="28">
        <v>0</v>
      </c>
      <c r="D34" s="32">
        <f t="shared" si="0"/>
        <v>0</v>
      </c>
    </row>
    <row r="35" spans="1:6" s="1" customFormat="1" ht="15.75" customHeight="1" x14ac:dyDescent="0.25">
      <c r="A35" s="27" t="s">
        <v>3</v>
      </c>
      <c r="B35" s="26" t="s">
        <v>59</v>
      </c>
      <c r="C35" s="28">
        <v>0</v>
      </c>
      <c r="D35" s="32">
        <f t="shared" si="0"/>
        <v>0</v>
      </c>
    </row>
    <row r="36" spans="1:6" s="1" customFormat="1" ht="15.75" customHeight="1" x14ac:dyDescent="0.25">
      <c r="A36" s="27" t="s">
        <v>5</v>
      </c>
      <c r="B36" s="26" t="s">
        <v>13</v>
      </c>
      <c r="C36" s="28">
        <v>0</v>
      </c>
      <c r="D36" s="32">
        <f t="shared" si="0"/>
        <v>0</v>
      </c>
    </row>
    <row r="37" spans="1:6" s="1" customFormat="1" ht="31.5" customHeight="1" x14ac:dyDescent="0.25">
      <c r="A37" s="19" t="s">
        <v>6</v>
      </c>
      <c r="B37" s="85" t="s">
        <v>58</v>
      </c>
      <c r="C37" s="29">
        <v>0</v>
      </c>
      <c r="D37" s="82">
        <f t="shared" si="0"/>
        <v>0</v>
      </c>
    </row>
    <row r="38" spans="1:6" s="1" customFormat="1" ht="15.75" customHeight="1" x14ac:dyDescent="0.25">
      <c r="A38" s="27" t="s">
        <v>7</v>
      </c>
      <c r="B38" s="26" t="s">
        <v>16</v>
      </c>
      <c r="C38" s="28">
        <v>0</v>
      </c>
      <c r="D38" s="32">
        <f t="shared" si="0"/>
        <v>0</v>
      </c>
    </row>
    <row r="39" spans="1:6" s="1" customFormat="1" ht="15.75" customHeight="1" x14ac:dyDescent="0.25">
      <c r="A39" s="27" t="s">
        <v>8</v>
      </c>
      <c r="B39" s="26" t="s">
        <v>14</v>
      </c>
      <c r="C39" s="28">
        <v>0</v>
      </c>
      <c r="D39" s="32">
        <f t="shared" si="0"/>
        <v>0</v>
      </c>
    </row>
    <row r="40" spans="1:6" s="1" customFormat="1" ht="15.75" customHeight="1" x14ac:dyDescent="0.25">
      <c r="A40" s="106" t="s">
        <v>67</v>
      </c>
      <c r="B40" s="108"/>
      <c r="C40" s="66">
        <f>SUM(C32:C39)</f>
        <v>0</v>
      </c>
      <c r="D40" s="65">
        <f>SUM(D32:D39)</f>
        <v>0</v>
      </c>
      <c r="F40" s="97"/>
    </row>
    <row r="41" spans="1:6" s="1" customFormat="1" ht="15.75" customHeight="1" x14ac:dyDescent="0.25">
      <c r="A41" s="135" t="s">
        <v>68</v>
      </c>
      <c r="B41" s="161"/>
      <c r="C41" s="162"/>
      <c r="D41" s="59" t="s">
        <v>53</v>
      </c>
    </row>
    <row r="42" spans="1:6" s="1" customFormat="1" ht="15.75" x14ac:dyDescent="0.25">
      <c r="A42" s="27" t="s">
        <v>0</v>
      </c>
      <c r="B42" s="35" t="s">
        <v>173</v>
      </c>
      <c r="C42" s="26"/>
      <c r="D42" s="32">
        <f>(0*30.65*2)-D18*6%</f>
        <v>0</v>
      </c>
    </row>
    <row r="43" spans="1:6" s="1" customFormat="1" ht="15.75" x14ac:dyDescent="0.25">
      <c r="A43" s="27" t="s">
        <v>1</v>
      </c>
      <c r="B43" s="35" t="s">
        <v>10</v>
      </c>
      <c r="C43" s="26"/>
      <c r="D43" s="32">
        <f>0*30.65*0.8</f>
        <v>0</v>
      </c>
    </row>
    <row r="44" spans="1:6" s="1" customFormat="1" ht="15.75" x14ac:dyDescent="0.25">
      <c r="A44" s="27" t="s">
        <v>2</v>
      </c>
      <c r="B44" s="35" t="s">
        <v>11</v>
      </c>
      <c r="C44" s="26"/>
      <c r="D44" s="32">
        <f>0*2</f>
        <v>0</v>
      </c>
    </row>
    <row r="45" spans="1:6" s="1" customFormat="1" ht="15.75" x14ac:dyDescent="0.25">
      <c r="A45" s="27" t="s">
        <v>3</v>
      </c>
      <c r="B45" s="35" t="s">
        <v>55</v>
      </c>
      <c r="C45" s="26"/>
      <c r="D45" s="26">
        <f>0*2</f>
        <v>0</v>
      </c>
    </row>
    <row r="46" spans="1:6" s="1" customFormat="1" ht="15.75" x14ac:dyDescent="0.25">
      <c r="A46" s="27" t="s">
        <v>5</v>
      </c>
      <c r="B46" s="35" t="s">
        <v>56</v>
      </c>
      <c r="C46" s="26"/>
      <c r="D46" s="26"/>
    </row>
    <row r="47" spans="1:6" ht="15.75" x14ac:dyDescent="0.25">
      <c r="A47" s="27" t="s">
        <v>6</v>
      </c>
      <c r="B47" s="39" t="s">
        <v>9</v>
      </c>
      <c r="C47" s="45"/>
      <c r="D47" s="26"/>
    </row>
    <row r="48" spans="1:6" ht="15.75" x14ac:dyDescent="0.25">
      <c r="A48" s="106" t="s">
        <v>69</v>
      </c>
      <c r="B48" s="107"/>
      <c r="C48" s="108"/>
      <c r="D48" s="67">
        <f>SUM(D42:D47)</f>
        <v>0</v>
      </c>
    </row>
    <row r="49" spans="1:4" ht="15.75" x14ac:dyDescent="0.25">
      <c r="A49" s="129" t="s">
        <v>70</v>
      </c>
      <c r="B49" s="130"/>
      <c r="C49" s="130"/>
      <c r="D49" s="131"/>
    </row>
    <row r="50" spans="1:4" ht="15.75" x14ac:dyDescent="0.25">
      <c r="A50" s="92" t="s">
        <v>54</v>
      </c>
      <c r="B50" s="60" t="s">
        <v>105</v>
      </c>
      <c r="C50" s="60"/>
      <c r="D50" s="61" t="s">
        <v>53</v>
      </c>
    </row>
    <row r="51" spans="1:4" ht="15.75" x14ac:dyDescent="0.25">
      <c r="A51" s="27" t="s">
        <v>71</v>
      </c>
      <c r="B51" s="35" t="s">
        <v>107</v>
      </c>
      <c r="C51" s="26"/>
      <c r="D51" s="26">
        <f>D28</f>
        <v>0</v>
      </c>
    </row>
    <row r="52" spans="1:4" ht="15.75" x14ac:dyDescent="0.25">
      <c r="A52" s="27" t="s">
        <v>72</v>
      </c>
      <c r="B52" s="35" t="s">
        <v>74</v>
      </c>
      <c r="C52" s="26"/>
      <c r="D52" s="44">
        <f>D40</f>
        <v>0</v>
      </c>
    </row>
    <row r="53" spans="1:4" ht="15.75" x14ac:dyDescent="0.25">
      <c r="A53" s="27" t="s">
        <v>73</v>
      </c>
      <c r="B53" s="35" t="s">
        <v>75</v>
      </c>
      <c r="C53" s="26"/>
      <c r="D53" s="26">
        <f>D48</f>
        <v>0</v>
      </c>
    </row>
    <row r="54" spans="1:4" ht="15.75" x14ac:dyDescent="0.25">
      <c r="A54" s="106" t="s">
        <v>88</v>
      </c>
      <c r="B54" s="107"/>
      <c r="C54" s="108"/>
      <c r="D54" s="65">
        <f>SUM(D51:D53)</f>
        <v>0</v>
      </c>
    </row>
    <row r="55" spans="1:4" ht="25.5" customHeight="1" x14ac:dyDescent="0.25">
      <c r="A55" s="127" t="s">
        <v>76</v>
      </c>
      <c r="B55" s="134"/>
      <c r="C55" s="134"/>
      <c r="D55" s="128"/>
    </row>
    <row r="56" spans="1:4" ht="15.75" x14ac:dyDescent="0.25">
      <c r="A56" s="27" t="s">
        <v>0</v>
      </c>
      <c r="B56" s="86" t="s">
        <v>77</v>
      </c>
      <c r="C56" s="36">
        <v>0</v>
      </c>
      <c r="D56" s="80">
        <f>ROUND(((D23+D54-D32)/12+0.5*D33)*C56,2)</f>
        <v>0</v>
      </c>
    </row>
    <row r="57" spans="1:4" ht="15.75" x14ac:dyDescent="0.25">
      <c r="A57" s="27" t="s">
        <v>1</v>
      </c>
      <c r="B57" s="86" t="s">
        <v>78</v>
      </c>
      <c r="C57" s="36">
        <v>0</v>
      </c>
      <c r="D57" s="47">
        <f>ROUND((D56*C57),2)</f>
        <v>0</v>
      </c>
    </row>
    <row r="58" spans="1:4" ht="15.75" x14ac:dyDescent="0.25">
      <c r="A58" s="27" t="s">
        <v>2</v>
      </c>
      <c r="B58" s="86" t="s">
        <v>79</v>
      </c>
      <c r="C58" s="37">
        <v>0</v>
      </c>
      <c r="D58" s="38">
        <f>ROUND((D23*C58),2)</f>
        <v>0</v>
      </c>
    </row>
    <row r="59" spans="1:4" ht="15.75" x14ac:dyDescent="0.25">
      <c r="A59" s="27" t="s">
        <v>3</v>
      </c>
      <c r="B59" s="86" t="s">
        <v>80</v>
      </c>
      <c r="C59" s="37">
        <v>0</v>
      </c>
      <c r="D59" s="80">
        <f>ROUND(((D23+D54)/12+0.5*D33)*C59,2)</f>
        <v>0</v>
      </c>
    </row>
    <row r="60" spans="1:4" ht="15.75" x14ac:dyDescent="0.25">
      <c r="A60" s="27" t="s">
        <v>5</v>
      </c>
      <c r="B60" s="86" t="s">
        <v>81</v>
      </c>
      <c r="C60" s="36">
        <v>0</v>
      </c>
      <c r="D60" s="47">
        <f>ROUND((D59*C60),2)</f>
        <v>0</v>
      </c>
    </row>
    <row r="61" spans="1:4" ht="15.75" x14ac:dyDescent="0.25">
      <c r="A61" s="27" t="s">
        <v>6</v>
      </c>
      <c r="B61" s="86" t="s">
        <v>82</v>
      </c>
      <c r="C61" s="37">
        <v>0</v>
      </c>
      <c r="D61" s="47">
        <f>ROUND(($D$23*C61),2)</f>
        <v>0</v>
      </c>
    </row>
    <row r="62" spans="1:4" ht="15.75" x14ac:dyDescent="0.25">
      <c r="A62" s="106" t="s">
        <v>89</v>
      </c>
      <c r="B62" s="107"/>
      <c r="C62" s="108"/>
      <c r="D62" s="67">
        <f>SUM(D56:D61)</f>
        <v>0</v>
      </c>
    </row>
    <row r="63" spans="1:4" ht="25.5" customHeight="1" x14ac:dyDescent="0.25">
      <c r="A63" s="141" t="s">
        <v>114</v>
      </c>
      <c r="B63" s="142"/>
      <c r="C63" s="142"/>
      <c r="D63" s="143"/>
    </row>
    <row r="64" spans="1:4" ht="25.5" customHeight="1" x14ac:dyDescent="0.25">
      <c r="A64" s="158" t="s">
        <v>115</v>
      </c>
      <c r="B64" s="159"/>
      <c r="C64" s="160"/>
      <c r="D64" s="68">
        <f>D23+D54+D62</f>
        <v>0</v>
      </c>
    </row>
    <row r="65" spans="1:4" ht="25.5" customHeight="1" x14ac:dyDescent="0.25">
      <c r="A65" s="127" t="s">
        <v>83</v>
      </c>
      <c r="B65" s="134"/>
      <c r="C65" s="134"/>
      <c r="D65" s="128"/>
    </row>
    <row r="66" spans="1:4" ht="15.75" x14ac:dyDescent="0.25">
      <c r="A66" s="59" t="s">
        <v>54</v>
      </c>
      <c r="B66" s="92" t="s">
        <v>47</v>
      </c>
      <c r="C66" s="58" t="s">
        <v>96</v>
      </c>
      <c r="D66" s="59" t="s">
        <v>53</v>
      </c>
    </row>
    <row r="67" spans="1:4" ht="15.75" x14ac:dyDescent="0.25">
      <c r="A67" s="27" t="s">
        <v>0</v>
      </c>
      <c r="B67" s="18" t="s">
        <v>63</v>
      </c>
      <c r="C67" s="28">
        <v>0</v>
      </c>
      <c r="D67" s="26">
        <f>ROUND(C67*$D$64,2)</f>
        <v>0</v>
      </c>
    </row>
    <row r="68" spans="1:4" ht="15.75" x14ac:dyDescent="0.25">
      <c r="A68" s="27" t="s">
        <v>1</v>
      </c>
      <c r="B68" s="18" t="s">
        <v>84</v>
      </c>
      <c r="C68" s="28">
        <v>0</v>
      </c>
      <c r="D68" s="26">
        <f t="shared" ref="D68:D74" si="1">ROUND(C68*$D$64,2)</f>
        <v>0</v>
      </c>
    </row>
    <row r="69" spans="1:4" ht="15.75" x14ac:dyDescent="0.25">
      <c r="A69" s="27" t="s">
        <v>2</v>
      </c>
      <c r="B69" s="18" t="s">
        <v>174</v>
      </c>
      <c r="C69" s="28">
        <v>0</v>
      </c>
      <c r="D69" s="26">
        <f t="shared" si="1"/>
        <v>0</v>
      </c>
    </row>
    <row r="70" spans="1:4" ht="15.75" x14ac:dyDescent="0.25">
      <c r="A70" s="27" t="s">
        <v>3</v>
      </c>
      <c r="B70" s="18" t="s">
        <v>118</v>
      </c>
      <c r="C70" s="28">
        <v>0</v>
      </c>
      <c r="D70" s="26">
        <f t="shared" si="1"/>
        <v>0</v>
      </c>
    </row>
    <row r="71" spans="1:4" ht="15.75" x14ac:dyDescent="0.25">
      <c r="A71" s="27" t="s">
        <v>5</v>
      </c>
      <c r="B71" s="18" t="s">
        <v>119</v>
      </c>
      <c r="C71" s="28">
        <v>0</v>
      </c>
      <c r="D71" s="26">
        <f t="shared" si="1"/>
        <v>0</v>
      </c>
    </row>
    <row r="72" spans="1:4" ht="15.75" x14ac:dyDescent="0.25">
      <c r="A72" s="27" t="s">
        <v>6</v>
      </c>
      <c r="B72" s="18" t="s">
        <v>134</v>
      </c>
      <c r="C72" s="28"/>
      <c r="D72" s="26">
        <f t="shared" si="1"/>
        <v>0</v>
      </c>
    </row>
    <row r="73" spans="1:4" ht="15.75" x14ac:dyDescent="0.25">
      <c r="A73" s="27" t="s">
        <v>7</v>
      </c>
      <c r="B73" s="18" t="s">
        <v>75</v>
      </c>
      <c r="C73" s="18"/>
      <c r="D73" s="26">
        <f t="shared" si="1"/>
        <v>0</v>
      </c>
    </row>
    <row r="74" spans="1:4" ht="15.75" x14ac:dyDescent="0.25">
      <c r="A74" s="27" t="s">
        <v>8</v>
      </c>
      <c r="B74" s="18" t="s">
        <v>9</v>
      </c>
      <c r="C74" s="18"/>
      <c r="D74" s="26">
        <f t="shared" si="1"/>
        <v>0</v>
      </c>
    </row>
    <row r="75" spans="1:4" ht="15.75" x14ac:dyDescent="0.25">
      <c r="A75" s="106" t="s">
        <v>90</v>
      </c>
      <c r="B75" s="107"/>
      <c r="C75" s="108"/>
      <c r="D75" s="69">
        <f>SUM(D67:D74)</f>
        <v>0</v>
      </c>
    </row>
    <row r="76" spans="1:4" ht="25.5" customHeight="1" x14ac:dyDescent="0.25">
      <c r="A76" s="127" t="s">
        <v>85</v>
      </c>
      <c r="B76" s="134"/>
      <c r="C76" s="134"/>
      <c r="D76" s="128"/>
    </row>
    <row r="77" spans="1:4" ht="15.75" x14ac:dyDescent="0.25">
      <c r="A77" s="58" t="s">
        <v>54</v>
      </c>
      <c r="B77" s="87" t="s">
        <v>47</v>
      </c>
      <c r="C77" s="62"/>
      <c r="D77" s="62" t="s">
        <v>53</v>
      </c>
    </row>
    <row r="78" spans="1:4" ht="15.75" x14ac:dyDescent="0.25">
      <c r="A78" s="27" t="s">
        <v>0</v>
      </c>
      <c r="B78" s="35" t="s">
        <v>12</v>
      </c>
      <c r="C78" s="31"/>
      <c r="D78" s="38">
        <v>0</v>
      </c>
    </row>
    <row r="79" spans="1:4" ht="15.75" x14ac:dyDescent="0.25">
      <c r="A79" s="27" t="s">
        <v>1</v>
      </c>
      <c r="B79" s="35" t="s">
        <v>131</v>
      </c>
      <c r="C79" s="31"/>
      <c r="D79" s="38">
        <v>0</v>
      </c>
    </row>
    <row r="80" spans="1:4" ht="15.75" x14ac:dyDescent="0.25">
      <c r="A80" s="27" t="s">
        <v>2</v>
      </c>
      <c r="B80" s="35" t="s">
        <v>171</v>
      </c>
      <c r="C80" s="31"/>
      <c r="D80" s="38">
        <v>0</v>
      </c>
    </row>
    <row r="81" spans="1:8" ht="15.75" x14ac:dyDescent="0.25">
      <c r="A81" s="27" t="s">
        <v>3</v>
      </c>
      <c r="B81" s="35" t="s">
        <v>178</v>
      </c>
      <c r="C81" s="31"/>
      <c r="D81" s="38">
        <v>0</v>
      </c>
    </row>
    <row r="82" spans="1:8" ht="15.75" x14ac:dyDescent="0.25">
      <c r="A82" s="27" t="s">
        <v>5</v>
      </c>
      <c r="B82" s="35" t="s">
        <v>9</v>
      </c>
      <c r="C82" s="31"/>
      <c r="D82" s="38"/>
    </row>
    <row r="83" spans="1:8" ht="15.75" x14ac:dyDescent="0.25">
      <c r="A83" s="106" t="s">
        <v>91</v>
      </c>
      <c r="B83" s="107"/>
      <c r="C83" s="108"/>
      <c r="D83" s="70">
        <f>SUM(D78:D82)</f>
        <v>0</v>
      </c>
    </row>
    <row r="84" spans="1:8" ht="25.5" customHeight="1" x14ac:dyDescent="0.25">
      <c r="A84" s="141" t="s">
        <v>116</v>
      </c>
      <c r="B84" s="142"/>
      <c r="C84" s="142"/>
      <c r="D84" s="143"/>
    </row>
    <row r="85" spans="1:8" ht="25.5" customHeight="1" x14ac:dyDescent="0.25">
      <c r="A85" s="158" t="s">
        <v>117</v>
      </c>
      <c r="B85" s="159"/>
      <c r="C85" s="160"/>
      <c r="D85" s="68">
        <f>SUM(D64+D75+D83)</f>
        <v>0</v>
      </c>
    </row>
    <row r="86" spans="1:8" s="2" customFormat="1" ht="25.5" customHeight="1" x14ac:dyDescent="0.2">
      <c r="A86" s="58"/>
      <c r="B86" s="88" t="s">
        <v>86</v>
      </c>
      <c r="C86" s="58" t="s">
        <v>96</v>
      </c>
      <c r="D86" s="58" t="s">
        <v>53</v>
      </c>
    </row>
    <row r="87" spans="1:8" s="2" customFormat="1" ht="15.75" x14ac:dyDescent="0.25">
      <c r="A87" s="27" t="s">
        <v>0</v>
      </c>
      <c r="B87" s="26" t="s">
        <v>17</v>
      </c>
      <c r="C87" s="28">
        <v>0</v>
      </c>
      <c r="D87" s="18">
        <f>ROUND(($D$85*C87),2)</f>
        <v>0</v>
      </c>
    </row>
    <row r="88" spans="1:8" s="2" customFormat="1" ht="15.75" x14ac:dyDescent="0.25">
      <c r="A88" s="27" t="s">
        <v>1</v>
      </c>
      <c r="B88" s="26" t="s">
        <v>18</v>
      </c>
      <c r="C88" s="28">
        <v>0</v>
      </c>
      <c r="D88" s="18">
        <f>ROUND(($D$85*C88),2)</f>
        <v>0</v>
      </c>
    </row>
    <row r="89" spans="1:8" s="2" customFormat="1" ht="15.75" x14ac:dyDescent="0.25">
      <c r="A89" s="27"/>
      <c r="B89" s="30" t="s">
        <v>175</v>
      </c>
      <c r="C89" s="99"/>
      <c r="D89" s="33">
        <f>SUM(D87:D88)</f>
        <v>0</v>
      </c>
    </row>
    <row r="90" spans="1:8" s="2" customFormat="1" ht="15.75" x14ac:dyDescent="0.25">
      <c r="A90" s="27" t="s">
        <v>2</v>
      </c>
      <c r="B90" s="30" t="s">
        <v>112</v>
      </c>
      <c r="C90" s="43"/>
      <c r="D90" s="18"/>
    </row>
    <row r="91" spans="1:8" s="2" customFormat="1" ht="15.75" x14ac:dyDescent="0.25">
      <c r="A91" s="27"/>
      <c r="B91" s="26" t="s">
        <v>92</v>
      </c>
      <c r="C91" s="28"/>
      <c r="D91" s="18"/>
    </row>
    <row r="92" spans="1:8" s="2" customFormat="1" ht="15.75" x14ac:dyDescent="0.25">
      <c r="A92" s="27"/>
      <c r="B92" s="26" t="s">
        <v>109</v>
      </c>
      <c r="C92" s="40">
        <v>0</v>
      </c>
      <c r="D92" s="46">
        <f>ROUND((D99*C92),2)</f>
        <v>0</v>
      </c>
    </row>
    <row r="93" spans="1:8" s="2" customFormat="1" ht="15.75" x14ac:dyDescent="0.25">
      <c r="A93" s="27"/>
      <c r="B93" s="26" t="s">
        <v>110</v>
      </c>
      <c r="C93" s="28">
        <v>0</v>
      </c>
      <c r="D93" s="18">
        <f>ROUND((D99*C93),2)</f>
        <v>0</v>
      </c>
    </row>
    <row r="94" spans="1:8" s="2" customFormat="1" ht="15.75" x14ac:dyDescent="0.25">
      <c r="A94" s="27"/>
      <c r="B94" s="26" t="s">
        <v>93</v>
      </c>
      <c r="C94" s="28"/>
      <c r="D94" s="46">
        <f t="shared" ref="D94:D95" si="2">ROUND($D$90*C94,2)</f>
        <v>0</v>
      </c>
    </row>
    <row r="95" spans="1:8" s="2" customFormat="1" ht="15.75" x14ac:dyDescent="0.25">
      <c r="A95" s="27"/>
      <c r="B95" s="26" t="s">
        <v>94</v>
      </c>
      <c r="C95" s="28"/>
      <c r="D95" s="18">
        <f t="shared" si="2"/>
        <v>0</v>
      </c>
      <c r="H95" s="81"/>
    </row>
    <row r="96" spans="1:8" s="2" customFormat="1" ht="15.75" x14ac:dyDescent="0.25">
      <c r="A96" s="27"/>
      <c r="B96" s="39" t="s">
        <v>111</v>
      </c>
      <c r="C96" s="28">
        <v>0.05</v>
      </c>
      <c r="D96" s="46">
        <f>ROUND((D99*C96),2)</f>
        <v>0</v>
      </c>
    </row>
    <row r="97" spans="1:6" s="2" customFormat="1" ht="15.75" x14ac:dyDescent="0.25">
      <c r="A97" s="27"/>
      <c r="B97" s="41" t="s">
        <v>113</v>
      </c>
      <c r="C97" s="42">
        <f>SUM(C91:C96)</f>
        <v>0.05</v>
      </c>
      <c r="D97" s="100">
        <f>ROUND(SUM(D92:D96),2)</f>
        <v>0</v>
      </c>
    </row>
    <row r="98" spans="1:6" s="2" customFormat="1" ht="15.75" x14ac:dyDescent="0.25">
      <c r="A98" s="106" t="s">
        <v>95</v>
      </c>
      <c r="B98" s="107"/>
      <c r="C98" s="108"/>
      <c r="D98" s="101">
        <f>SUM(D89+D97)</f>
        <v>0</v>
      </c>
      <c r="F98" s="98"/>
    </row>
    <row r="99" spans="1:6" s="2" customFormat="1" ht="15.75" x14ac:dyDescent="0.25">
      <c r="A99" s="96"/>
      <c r="B99" s="107" t="s">
        <v>176</v>
      </c>
      <c r="C99" s="107"/>
      <c r="D99" s="101">
        <f>ROUND(SUM((D85+D89)/(1-C92-C93-C96)),2)</f>
        <v>0</v>
      </c>
      <c r="F99" s="98"/>
    </row>
    <row r="100" spans="1:6" s="2" customFormat="1" ht="15.75" x14ac:dyDescent="0.25">
      <c r="A100" s="129" t="s">
        <v>19</v>
      </c>
      <c r="B100" s="130"/>
      <c r="C100" s="130"/>
      <c r="D100" s="131"/>
    </row>
    <row r="101" spans="1:6" s="2" customFormat="1" ht="15.75" x14ac:dyDescent="0.25">
      <c r="A101" s="91"/>
      <c r="B101" s="60" t="s">
        <v>97</v>
      </c>
      <c r="C101" s="63"/>
      <c r="D101" s="64" t="s">
        <v>53</v>
      </c>
    </row>
    <row r="102" spans="1:6" s="2" customFormat="1" ht="15.75" x14ac:dyDescent="0.25">
      <c r="A102" s="27" t="s">
        <v>0</v>
      </c>
      <c r="B102" s="35" t="s">
        <v>98</v>
      </c>
      <c r="C102" s="31"/>
      <c r="D102" s="102">
        <f>D23</f>
        <v>0</v>
      </c>
    </row>
    <row r="103" spans="1:6" s="2" customFormat="1" ht="15.75" x14ac:dyDescent="0.25">
      <c r="A103" s="27" t="s">
        <v>1</v>
      </c>
      <c r="B103" s="35" t="s">
        <v>99</v>
      </c>
      <c r="C103" s="31"/>
      <c r="D103" s="103">
        <f>D54</f>
        <v>0</v>
      </c>
    </row>
    <row r="104" spans="1:6" s="2" customFormat="1" ht="15.75" x14ac:dyDescent="0.25">
      <c r="A104" s="27" t="s">
        <v>2</v>
      </c>
      <c r="B104" s="35" t="s">
        <v>100</v>
      </c>
      <c r="C104" s="31"/>
      <c r="D104" s="102">
        <f>D62</f>
        <v>0</v>
      </c>
    </row>
    <row r="105" spans="1:6" s="2" customFormat="1" ht="15.75" x14ac:dyDescent="0.25">
      <c r="A105" s="27" t="s">
        <v>3</v>
      </c>
      <c r="B105" s="35" t="s">
        <v>101</v>
      </c>
      <c r="C105" s="31"/>
      <c r="D105" s="102">
        <f>D75</f>
        <v>0</v>
      </c>
    </row>
    <row r="106" spans="1:6" s="2" customFormat="1" ht="15.75" x14ac:dyDescent="0.25">
      <c r="A106" s="27" t="s">
        <v>5</v>
      </c>
      <c r="B106" s="35" t="s">
        <v>102</v>
      </c>
      <c r="C106" s="31"/>
      <c r="D106" s="102">
        <f>D83</f>
        <v>0</v>
      </c>
    </row>
    <row r="107" spans="1:6" s="2" customFormat="1" ht="15.75" x14ac:dyDescent="0.25">
      <c r="A107" s="27"/>
      <c r="B107" s="106" t="s">
        <v>103</v>
      </c>
      <c r="C107" s="108"/>
      <c r="D107" s="104">
        <f>SUM(D102:D106)</f>
        <v>0</v>
      </c>
    </row>
    <row r="108" spans="1:6" s="2" customFormat="1" ht="15.75" x14ac:dyDescent="0.25">
      <c r="A108" s="27" t="s">
        <v>6</v>
      </c>
      <c r="B108" s="157" t="s">
        <v>86</v>
      </c>
      <c r="C108" s="146"/>
      <c r="D108" s="105">
        <f>D98</f>
        <v>0</v>
      </c>
    </row>
    <row r="109" spans="1:6" s="2" customFormat="1" ht="15.75" x14ac:dyDescent="0.25">
      <c r="A109" s="106" t="s">
        <v>104</v>
      </c>
      <c r="B109" s="107"/>
      <c r="C109" s="108"/>
      <c r="D109" s="104">
        <f>SUM(D107:D108)</f>
        <v>0</v>
      </c>
    </row>
    <row r="110" spans="1:6" s="2" customFormat="1" ht="15.75" x14ac:dyDescent="0.25">
      <c r="A110" s="106" t="s">
        <v>120</v>
      </c>
      <c r="B110" s="107"/>
      <c r="C110" s="108"/>
      <c r="D110" s="104">
        <f>D109</f>
        <v>0</v>
      </c>
    </row>
    <row r="111" spans="1:6" s="1" customFormat="1" ht="12" x14ac:dyDescent="0.2"/>
    <row r="112" spans="1:6" s="2" customFormat="1" ht="12" x14ac:dyDescent="0.2">
      <c r="A112" s="1"/>
    </row>
    <row r="113" spans="1:1" s="2" customFormat="1" ht="12" x14ac:dyDescent="0.2">
      <c r="A113" s="1"/>
    </row>
    <row r="114" spans="1:1" s="2" customFormat="1" ht="12" x14ac:dyDescent="0.2">
      <c r="A114" s="1"/>
    </row>
    <row r="115" spans="1:1" s="2" customFormat="1" ht="12" x14ac:dyDescent="0.2">
      <c r="A115" s="1"/>
    </row>
    <row r="116" spans="1:1" x14ac:dyDescent="0.25">
      <c r="A116" s="1"/>
    </row>
    <row r="117" spans="1:1" s="1" customFormat="1" ht="12" x14ac:dyDescent="0.2"/>
    <row r="118" spans="1:1" ht="15" customHeight="1" x14ac:dyDescent="0.25">
      <c r="A118" s="1"/>
    </row>
    <row r="119" spans="1:1" x14ac:dyDescent="0.25">
      <c r="A119" s="1"/>
    </row>
    <row r="120" spans="1:1" ht="15" customHeight="1" x14ac:dyDescent="0.25">
      <c r="A120" s="1"/>
    </row>
    <row r="121" spans="1:1" s="2" customFormat="1" ht="15" customHeight="1" x14ac:dyDescent="0.2">
      <c r="A121" s="1"/>
    </row>
    <row r="122" spans="1:1" s="2" customFormat="1" ht="12" x14ac:dyDescent="0.2">
      <c r="A122" s="1"/>
    </row>
    <row r="123" spans="1:1" s="1" customFormat="1" ht="12" x14ac:dyDescent="0.2"/>
    <row r="124" spans="1:1" s="1" customFormat="1" x14ac:dyDescent="0.25">
      <c r="A124"/>
    </row>
    <row r="125" spans="1:1" s="1" customFormat="1" ht="15" customHeight="1" x14ac:dyDescent="0.25">
      <c r="A125"/>
    </row>
    <row r="126" spans="1:1" s="1" customFormat="1" ht="15" customHeight="1" x14ac:dyDescent="0.25">
      <c r="A126"/>
    </row>
    <row r="127" spans="1:1" s="1" customFormat="1" x14ac:dyDescent="0.25">
      <c r="A127"/>
    </row>
    <row r="128" spans="1:1" s="1" customFormat="1" ht="15" customHeight="1" x14ac:dyDescent="0.25">
      <c r="A128"/>
    </row>
    <row r="129" spans="1:1" s="1" customFormat="1" x14ac:dyDescent="0.25">
      <c r="A129"/>
    </row>
    <row r="130" spans="1:1" s="1" customFormat="1" ht="12" x14ac:dyDescent="0.2"/>
    <row r="131" spans="1:1" s="1" customFormat="1" ht="15" customHeight="1" x14ac:dyDescent="0.25">
      <c r="A131"/>
    </row>
    <row r="132" spans="1:1" s="1" customFormat="1" x14ac:dyDescent="0.25">
      <c r="A132"/>
    </row>
    <row r="133" spans="1:1" s="1" customFormat="1" ht="15" customHeight="1" x14ac:dyDescent="0.25">
      <c r="A133"/>
    </row>
    <row r="134" spans="1:1" s="1" customFormat="1" ht="15" customHeight="1" x14ac:dyDescent="0.25">
      <c r="A134"/>
    </row>
    <row r="135" spans="1:1" s="1" customFormat="1" x14ac:dyDescent="0.25">
      <c r="A135"/>
    </row>
    <row r="136" spans="1:1" s="1" customFormat="1" ht="15" customHeight="1" x14ac:dyDescent="0.25">
      <c r="A136"/>
    </row>
    <row r="137" spans="1:1" s="1" customFormat="1" x14ac:dyDescent="0.25">
      <c r="A137"/>
    </row>
    <row r="138" spans="1:1" s="1" customFormat="1" x14ac:dyDescent="0.25">
      <c r="A138"/>
    </row>
    <row r="139" spans="1:1" s="1" customFormat="1" x14ac:dyDescent="0.25">
      <c r="A139"/>
    </row>
    <row r="140" spans="1:1" s="1" customFormat="1" ht="12" x14ac:dyDescent="0.2"/>
    <row r="141" spans="1:1" s="1" customFormat="1" ht="15" customHeight="1" x14ac:dyDescent="0.25">
      <c r="A141"/>
    </row>
    <row r="142" spans="1:1" s="1" customFormat="1" x14ac:dyDescent="0.25">
      <c r="A142"/>
    </row>
    <row r="143" spans="1:1" s="1" customFormat="1" ht="15" customHeight="1" x14ac:dyDescent="0.25">
      <c r="A143"/>
    </row>
    <row r="144" spans="1:1" s="1" customFormat="1" ht="15" customHeight="1" x14ac:dyDescent="0.25">
      <c r="A144"/>
    </row>
    <row r="145" spans="1:1" s="1" customFormat="1" x14ac:dyDescent="0.25">
      <c r="A145"/>
    </row>
    <row r="146" spans="1:1" s="1" customFormat="1" x14ac:dyDescent="0.25">
      <c r="A146"/>
    </row>
    <row r="147" spans="1:1" s="1" customFormat="1" x14ac:dyDescent="0.25">
      <c r="A147"/>
    </row>
    <row r="148" spans="1:1" s="1" customFormat="1" x14ac:dyDescent="0.25">
      <c r="A148"/>
    </row>
    <row r="149" spans="1:1" x14ac:dyDescent="0.25">
      <c r="A149" s="1"/>
    </row>
    <row r="150" spans="1:1" x14ac:dyDescent="0.25">
      <c r="A150" s="1"/>
    </row>
    <row r="151" spans="1:1" ht="15" customHeight="1" x14ac:dyDescent="0.25">
      <c r="A151" s="1"/>
    </row>
    <row r="152" spans="1:1" x14ac:dyDescent="0.25">
      <c r="A152" s="1"/>
    </row>
    <row r="153" spans="1:1" x14ac:dyDescent="0.25">
      <c r="A153" s="1"/>
    </row>
    <row r="154" spans="1:1" ht="15" customHeight="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</sheetData>
  <mergeCells count="33">
    <mergeCell ref="A98:C98"/>
    <mergeCell ref="B99:C99"/>
    <mergeCell ref="A100:D100"/>
    <mergeCell ref="B107:C107"/>
    <mergeCell ref="A109:C109"/>
    <mergeCell ref="A75:C75"/>
    <mergeCell ref="A76:D76"/>
    <mergeCell ref="A83:C83"/>
    <mergeCell ref="A84:D84"/>
    <mergeCell ref="A85:C85"/>
    <mergeCell ref="B108:C108"/>
    <mergeCell ref="A23:C23"/>
    <mergeCell ref="A24:D24"/>
    <mergeCell ref="A25:B25"/>
    <mergeCell ref="A28:B28"/>
    <mergeCell ref="A29:D29"/>
    <mergeCell ref="A30:C30"/>
    <mergeCell ref="A31:B31"/>
    <mergeCell ref="A40:B40"/>
    <mergeCell ref="A41:C41"/>
    <mergeCell ref="A48:C48"/>
    <mergeCell ref="A49:D49"/>
    <mergeCell ref="A54:C54"/>
    <mergeCell ref="A55:D55"/>
    <mergeCell ref="A62:C62"/>
    <mergeCell ref="A63:D63"/>
    <mergeCell ref="A110:C110"/>
    <mergeCell ref="A1:D1"/>
    <mergeCell ref="A13:D13"/>
    <mergeCell ref="A16:D16"/>
    <mergeCell ref="A11:D11"/>
    <mergeCell ref="A64:C64"/>
    <mergeCell ref="A65:D65"/>
  </mergeCells>
  <dataValidations disablePrompts="1" count="4">
    <dataValidation type="decimal" allowBlank="1" showInputMessage="1" showErrorMessage="1" promptTitle="ATENÇÃO" sqref="HX117 RT117 ABP117" xr:uid="{7EC1938A-70F2-4E4D-9B96-244375D78FC1}">
      <formula1>0</formula1>
      <formula2>20000</formula2>
    </dataValidation>
    <dataValidation type="decimal" allowBlank="1" showInputMessage="1" showErrorMessage="1" promptTitle="ATENÇÃO" prompt="O VALOR A SER  PREENCHIDO DEVERÁ SE REFERIR A UM PROFISSIONAL." sqref="HX83:HX85 RT83:RT85 ABP83:ABP85" xr:uid="{0FD242D6-B9D8-4FF6-8647-DD9194AF32DF}">
      <formula1>0</formula1>
      <formula2>10000</formula2>
    </dataValidation>
    <dataValidation allowBlank="1" showInputMessage="1" showErrorMessage="1" prompt="O VALOR A SER PREENCHIDO DEVERÁ SE REFERIR A UM PROFISSIONAL." sqref="HW79:HW81 RS79:RS81 ABO79:ABO81" xr:uid="{AF4B20DA-6AF4-47EB-A62D-3B2A995061AF}">
      <formula1>0</formula1>
      <formula2>0</formula2>
    </dataValidation>
    <dataValidation allowBlank="1" showInputMessage="1" showErrorMessage="1" promptTitle="ATENÇÃO" sqref="HX82 RT82 ABP82" xr:uid="{C35C208E-9810-4B5F-88FF-30B81BF7FD75}">
      <formula1>0</formula1>
      <formula2>10000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6E74D-62BF-438E-B915-6A65D817B2AA}">
  <dimension ref="A1:H161"/>
  <sheetViews>
    <sheetView showGridLines="0" topLeftCell="A127" zoomScaleNormal="100" zoomScaleSheetLayoutView="100" workbookViewId="0">
      <selection activeCell="C21" sqref="C21"/>
    </sheetView>
  </sheetViews>
  <sheetFormatPr defaultRowHeight="15" x14ac:dyDescent="0.25"/>
  <cols>
    <col min="1" max="1" width="9.42578125" customWidth="1"/>
    <col min="2" max="2" width="75.42578125" customWidth="1"/>
    <col min="3" max="3" width="16.28515625" customWidth="1"/>
    <col min="4" max="4" width="23" customWidth="1"/>
    <col min="5" max="5" width="5.7109375" customWidth="1"/>
  </cols>
  <sheetData>
    <row r="1" spans="1:4" ht="20.25" x14ac:dyDescent="0.25">
      <c r="A1" s="109" t="s">
        <v>20</v>
      </c>
      <c r="B1" s="110"/>
      <c r="C1" s="110"/>
      <c r="D1" s="111"/>
    </row>
    <row r="2" spans="1:4" ht="15.75" x14ac:dyDescent="0.25">
      <c r="A2" s="7" t="s">
        <v>23</v>
      </c>
      <c r="B2" s="16"/>
      <c r="C2" s="6"/>
      <c r="D2" s="21"/>
    </row>
    <row r="3" spans="1:4" ht="15.75" x14ac:dyDescent="0.25">
      <c r="A3" s="7" t="s">
        <v>24</v>
      </c>
      <c r="B3" s="8"/>
      <c r="C3" s="6"/>
      <c r="D3" s="21"/>
    </row>
    <row r="4" spans="1:4" ht="15.75" x14ac:dyDescent="0.25">
      <c r="A4" s="7" t="s">
        <v>22</v>
      </c>
      <c r="B4" s="8"/>
      <c r="C4" s="6"/>
      <c r="D4" s="21"/>
    </row>
    <row r="5" spans="1:4" s="1" customFormat="1" ht="15.75" x14ac:dyDescent="0.25">
      <c r="A5" s="9" t="s">
        <v>21</v>
      </c>
      <c r="B5" s="10"/>
      <c r="C5" s="11"/>
      <c r="D5" s="22"/>
    </row>
    <row r="6" spans="1:4" s="1" customFormat="1" ht="15.75" x14ac:dyDescent="0.25">
      <c r="A6" s="9" t="s">
        <v>166</v>
      </c>
      <c r="B6" s="10"/>
      <c r="C6" s="11"/>
      <c r="D6" s="22"/>
    </row>
    <row r="7" spans="1:4" s="1" customFormat="1" ht="15.75" x14ac:dyDescent="0.25">
      <c r="A7" s="9" t="s">
        <v>167</v>
      </c>
      <c r="B7" s="10"/>
      <c r="C7" s="11"/>
      <c r="D7" s="22"/>
    </row>
    <row r="8" spans="1:4" s="1" customFormat="1" ht="15.75" x14ac:dyDescent="0.25">
      <c r="A8" s="9" t="s">
        <v>121</v>
      </c>
      <c r="B8" s="12"/>
      <c r="C8" s="11"/>
      <c r="D8" s="22"/>
    </row>
    <row r="9" spans="1:4" ht="15.75" x14ac:dyDescent="0.25">
      <c r="A9" s="9" t="s">
        <v>37</v>
      </c>
      <c r="B9" s="11"/>
      <c r="C9" s="6"/>
      <c r="D9" s="21"/>
    </row>
    <row r="10" spans="1:4" s="1" customFormat="1" ht="15.75" x14ac:dyDescent="0.25">
      <c r="A10" s="9" t="s">
        <v>168</v>
      </c>
      <c r="B10" s="12"/>
      <c r="C10" s="11"/>
      <c r="D10" s="22"/>
    </row>
    <row r="11" spans="1:4" s="2" customFormat="1" ht="31.5" customHeight="1" x14ac:dyDescent="0.25">
      <c r="A11" s="124" t="s">
        <v>145</v>
      </c>
      <c r="B11" s="125"/>
      <c r="C11" s="125"/>
      <c r="D11" s="126"/>
    </row>
    <row r="12" spans="1:4" s="1" customFormat="1" ht="15.75" x14ac:dyDescent="0.25">
      <c r="A12" s="89" t="s">
        <v>169</v>
      </c>
      <c r="B12" s="12"/>
      <c r="C12" s="11"/>
      <c r="D12" s="22"/>
    </row>
    <row r="13" spans="1:4" ht="18.75" x14ac:dyDescent="0.3">
      <c r="A13" s="112" t="s">
        <v>46</v>
      </c>
      <c r="B13" s="113"/>
      <c r="C13" s="113"/>
      <c r="D13" s="114"/>
    </row>
    <row r="14" spans="1:4" ht="31.5" x14ac:dyDescent="0.25">
      <c r="A14" s="90" t="s">
        <v>50</v>
      </c>
      <c r="B14" s="62" t="s">
        <v>47</v>
      </c>
      <c r="C14" s="58" t="s">
        <v>48</v>
      </c>
      <c r="D14" s="58" t="s">
        <v>49</v>
      </c>
    </row>
    <row r="15" spans="1:4" ht="31.5" x14ac:dyDescent="0.25">
      <c r="A15" s="24">
        <v>1</v>
      </c>
      <c r="B15" s="84" t="s">
        <v>146</v>
      </c>
      <c r="C15" s="25" t="s">
        <v>179</v>
      </c>
      <c r="D15" s="34"/>
    </row>
    <row r="16" spans="1:4" ht="26.25" customHeight="1" x14ac:dyDescent="0.25">
      <c r="A16" s="127" t="s">
        <v>4</v>
      </c>
      <c r="B16" s="134"/>
      <c r="C16" s="134"/>
      <c r="D16" s="128"/>
    </row>
    <row r="17" spans="1:4" ht="15.75" customHeight="1" x14ac:dyDescent="0.25">
      <c r="A17" s="90" t="s">
        <v>54</v>
      </c>
      <c r="B17" s="83" t="s">
        <v>47</v>
      </c>
      <c r="C17" s="58" t="s">
        <v>96</v>
      </c>
      <c r="D17" s="57" t="s">
        <v>53</v>
      </c>
    </row>
    <row r="18" spans="1:4" ht="15.75" customHeight="1" x14ac:dyDescent="0.25">
      <c r="A18" s="19" t="s">
        <v>0</v>
      </c>
      <c r="B18" s="84" t="s">
        <v>51</v>
      </c>
      <c r="C18" s="25">
        <v>1</v>
      </c>
      <c r="D18" s="32">
        <f>0*2</f>
        <v>0</v>
      </c>
    </row>
    <row r="19" spans="1:4" ht="15.75" customHeight="1" x14ac:dyDescent="0.25">
      <c r="A19" s="19" t="s">
        <v>1</v>
      </c>
      <c r="B19" s="84" t="s">
        <v>52</v>
      </c>
      <c r="C19" s="25">
        <v>0.3</v>
      </c>
      <c r="D19" s="32">
        <f>D18*C19</f>
        <v>0</v>
      </c>
    </row>
    <row r="20" spans="1:4" s="3" customFormat="1" ht="15.75" customHeight="1" x14ac:dyDescent="0.25">
      <c r="A20" s="19" t="s">
        <v>2</v>
      </c>
      <c r="B20" s="17" t="s">
        <v>170</v>
      </c>
      <c r="C20" s="25">
        <v>0.2</v>
      </c>
      <c r="D20" s="32">
        <f>SUM(D18:D19)*C20</f>
        <v>0</v>
      </c>
    </row>
    <row r="21" spans="1:4" s="3" customFormat="1" ht="15.75" customHeight="1" x14ac:dyDescent="0.25">
      <c r="A21" s="19" t="s">
        <v>3</v>
      </c>
      <c r="B21" s="84" t="s">
        <v>137</v>
      </c>
      <c r="C21" s="19"/>
      <c r="D21" s="32"/>
    </row>
    <row r="22" spans="1:4" s="1" customFormat="1" ht="15.75" customHeight="1" x14ac:dyDescent="0.25">
      <c r="A22" s="19" t="s">
        <v>5</v>
      </c>
      <c r="B22" s="84" t="s">
        <v>9</v>
      </c>
      <c r="C22" s="19"/>
      <c r="D22" s="32">
        <f>D21</f>
        <v>0</v>
      </c>
    </row>
    <row r="23" spans="1:4" s="1" customFormat="1" ht="15.75" customHeight="1" x14ac:dyDescent="0.25">
      <c r="A23" s="106" t="s">
        <v>87</v>
      </c>
      <c r="B23" s="107"/>
      <c r="C23" s="108"/>
      <c r="D23" s="65">
        <f>ROUND(SUM(D18:D22),2)</f>
        <v>0</v>
      </c>
    </row>
    <row r="24" spans="1:4" s="1" customFormat="1" ht="25.5" customHeight="1" x14ac:dyDescent="0.2">
      <c r="A24" s="127" t="s">
        <v>60</v>
      </c>
      <c r="B24" s="134"/>
      <c r="C24" s="134"/>
      <c r="D24" s="128"/>
    </row>
    <row r="25" spans="1:4" s="1" customFormat="1" ht="31.5" customHeight="1" x14ac:dyDescent="0.2">
      <c r="A25" s="127" t="s">
        <v>61</v>
      </c>
      <c r="B25" s="128"/>
      <c r="C25" s="58" t="s">
        <v>96</v>
      </c>
      <c r="D25" s="58" t="s">
        <v>53</v>
      </c>
    </row>
    <row r="26" spans="1:4" s="1" customFormat="1" ht="15.75" customHeight="1" x14ac:dyDescent="0.25">
      <c r="A26" s="27" t="s">
        <v>0</v>
      </c>
      <c r="B26" s="26" t="s">
        <v>62</v>
      </c>
      <c r="C26" s="28">
        <v>0</v>
      </c>
      <c r="D26" s="32">
        <f>D23*C26</f>
        <v>0</v>
      </c>
    </row>
    <row r="27" spans="1:4" s="1" customFormat="1" ht="15.75" customHeight="1" x14ac:dyDescent="0.25">
      <c r="A27" s="27" t="s">
        <v>1</v>
      </c>
      <c r="B27" s="26" t="s">
        <v>64</v>
      </c>
      <c r="C27" s="28">
        <v>0</v>
      </c>
      <c r="D27" s="32">
        <f>D23*C27</f>
        <v>0</v>
      </c>
    </row>
    <row r="28" spans="1:4" s="1" customFormat="1" ht="15.75" customHeight="1" x14ac:dyDescent="0.25">
      <c r="A28" s="106" t="s">
        <v>66</v>
      </c>
      <c r="B28" s="108"/>
      <c r="C28" s="66">
        <f>SUM(C26:C27)</f>
        <v>0</v>
      </c>
      <c r="D28" s="67">
        <f>ROUND(SUM(D26:D27),2)</f>
        <v>0</v>
      </c>
    </row>
    <row r="29" spans="1:4" s="1" customFormat="1" ht="25.5" customHeight="1" x14ac:dyDescent="0.2">
      <c r="A29" s="141" t="s">
        <v>106</v>
      </c>
      <c r="B29" s="142"/>
      <c r="C29" s="142"/>
      <c r="D29" s="143"/>
    </row>
    <row r="30" spans="1:4" s="1" customFormat="1" ht="25.5" customHeight="1" x14ac:dyDescent="0.2">
      <c r="A30" s="158" t="s">
        <v>108</v>
      </c>
      <c r="B30" s="159"/>
      <c r="C30" s="160"/>
      <c r="D30" s="68">
        <f>D23+D28</f>
        <v>0</v>
      </c>
    </row>
    <row r="31" spans="1:4" s="1" customFormat="1" ht="31.5" customHeight="1" x14ac:dyDescent="0.2">
      <c r="A31" s="127" t="s">
        <v>65</v>
      </c>
      <c r="B31" s="128"/>
      <c r="C31" s="58" t="s">
        <v>96</v>
      </c>
      <c r="D31" s="58" t="s">
        <v>53</v>
      </c>
    </row>
    <row r="32" spans="1:4" s="1" customFormat="1" ht="15.75" customHeight="1" x14ac:dyDescent="0.25">
      <c r="A32" s="27" t="s">
        <v>0</v>
      </c>
      <c r="B32" s="26" t="s">
        <v>57</v>
      </c>
      <c r="C32" s="28">
        <v>0</v>
      </c>
      <c r="D32" s="32">
        <f t="shared" ref="D32:D39" si="0">ROUND(($D$30*C32),2)</f>
        <v>0</v>
      </c>
    </row>
    <row r="33" spans="1:6" s="1" customFormat="1" ht="15.75" customHeight="1" x14ac:dyDescent="0.25">
      <c r="A33" s="27" t="s">
        <v>1</v>
      </c>
      <c r="B33" s="26" t="s">
        <v>15</v>
      </c>
      <c r="C33" s="28">
        <v>0</v>
      </c>
      <c r="D33" s="32">
        <f t="shared" si="0"/>
        <v>0</v>
      </c>
    </row>
    <row r="34" spans="1:6" s="1" customFormat="1" ht="15.75" customHeight="1" x14ac:dyDescent="0.25">
      <c r="A34" s="27" t="s">
        <v>2</v>
      </c>
      <c r="B34" s="26" t="s">
        <v>172</v>
      </c>
      <c r="C34" s="28">
        <v>0</v>
      </c>
      <c r="D34" s="32">
        <f t="shared" si="0"/>
        <v>0</v>
      </c>
    </row>
    <row r="35" spans="1:6" s="1" customFormat="1" ht="15.75" customHeight="1" x14ac:dyDescent="0.25">
      <c r="A35" s="27" t="s">
        <v>3</v>
      </c>
      <c r="B35" s="26" t="s">
        <v>59</v>
      </c>
      <c r="C35" s="28">
        <v>0</v>
      </c>
      <c r="D35" s="32">
        <f t="shared" si="0"/>
        <v>0</v>
      </c>
    </row>
    <row r="36" spans="1:6" s="1" customFormat="1" ht="15.75" customHeight="1" x14ac:dyDescent="0.25">
      <c r="A36" s="27" t="s">
        <v>5</v>
      </c>
      <c r="B36" s="26" t="s">
        <v>13</v>
      </c>
      <c r="C36" s="28">
        <v>0</v>
      </c>
      <c r="D36" s="32">
        <f t="shared" si="0"/>
        <v>0</v>
      </c>
    </row>
    <row r="37" spans="1:6" s="1" customFormat="1" ht="31.5" customHeight="1" x14ac:dyDescent="0.25">
      <c r="A37" s="19" t="s">
        <v>6</v>
      </c>
      <c r="B37" s="85" t="s">
        <v>58</v>
      </c>
      <c r="C37" s="29">
        <v>0</v>
      </c>
      <c r="D37" s="82">
        <f t="shared" si="0"/>
        <v>0</v>
      </c>
    </row>
    <row r="38" spans="1:6" s="1" customFormat="1" ht="15.75" customHeight="1" x14ac:dyDescent="0.25">
      <c r="A38" s="27" t="s">
        <v>7</v>
      </c>
      <c r="B38" s="26" t="s">
        <v>16</v>
      </c>
      <c r="C38" s="28">
        <v>0</v>
      </c>
      <c r="D38" s="32">
        <f t="shared" si="0"/>
        <v>0</v>
      </c>
    </row>
    <row r="39" spans="1:6" s="1" customFormat="1" ht="15.75" customHeight="1" x14ac:dyDescent="0.25">
      <c r="A39" s="27" t="s">
        <v>8</v>
      </c>
      <c r="B39" s="26" t="s">
        <v>14</v>
      </c>
      <c r="C39" s="28">
        <v>0</v>
      </c>
      <c r="D39" s="32">
        <f t="shared" si="0"/>
        <v>0</v>
      </c>
    </row>
    <row r="40" spans="1:6" s="1" customFormat="1" ht="15.75" customHeight="1" x14ac:dyDescent="0.25">
      <c r="A40" s="106" t="s">
        <v>67</v>
      </c>
      <c r="B40" s="108"/>
      <c r="C40" s="66">
        <f>SUM(C32:C39)</f>
        <v>0</v>
      </c>
      <c r="D40" s="65">
        <f>SUM(D32:D39)</f>
        <v>0</v>
      </c>
      <c r="F40" s="97"/>
    </row>
    <row r="41" spans="1:6" s="1" customFormat="1" ht="15.75" customHeight="1" x14ac:dyDescent="0.25">
      <c r="A41" s="135" t="s">
        <v>68</v>
      </c>
      <c r="B41" s="161"/>
      <c r="C41" s="162"/>
      <c r="D41" s="59" t="s">
        <v>53</v>
      </c>
    </row>
    <row r="42" spans="1:6" s="1" customFormat="1" ht="15.75" x14ac:dyDescent="0.25">
      <c r="A42" s="27" t="s">
        <v>0</v>
      </c>
      <c r="B42" s="35" t="s">
        <v>173</v>
      </c>
      <c r="C42" s="26"/>
      <c r="D42" s="32">
        <f>(0*30.65*2)-D18*6%</f>
        <v>0</v>
      </c>
    </row>
    <row r="43" spans="1:6" s="1" customFormat="1" ht="15.75" x14ac:dyDescent="0.25">
      <c r="A43" s="27" t="s">
        <v>1</v>
      </c>
      <c r="B43" s="35" t="s">
        <v>10</v>
      </c>
      <c r="C43" s="26"/>
      <c r="D43" s="32">
        <f>(0*22*2*0.8)</f>
        <v>0</v>
      </c>
    </row>
    <row r="44" spans="1:6" s="1" customFormat="1" ht="15.75" x14ac:dyDescent="0.25">
      <c r="A44" s="27" t="s">
        <v>2</v>
      </c>
      <c r="B44" s="35" t="s">
        <v>11</v>
      </c>
      <c r="C44" s="26"/>
      <c r="D44" s="32">
        <f>0*2</f>
        <v>0</v>
      </c>
    </row>
    <row r="45" spans="1:6" s="1" customFormat="1" ht="15.75" x14ac:dyDescent="0.25">
      <c r="A45" s="27" t="s">
        <v>3</v>
      </c>
      <c r="B45" s="35" t="s">
        <v>55</v>
      </c>
      <c r="C45" s="26"/>
      <c r="D45" s="26">
        <f>0*2</f>
        <v>0</v>
      </c>
    </row>
    <row r="46" spans="1:6" s="1" customFormat="1" ht="15.75" x14ac:dyDescent="0.25">
      <c r="A46" s="27" t="s">
        <v>5</v>
      </c>
      <c r="B46" s="35" t="s">
        <v>56</v>
      </c>
      <c r="C46" s="26"/>
      <c r="D46" s="26"/>
    </row>
    <row r="47" spans="1:6" ht="15.75" x14ac:dyDescent="0.25">
      <c r="A47" s="27" t="s">
        <v>6</v>
      </c>
      <c r="B47" s="39" t="s">
        <v>9</v>
      </c>
      <c r="C47" s="45"/>
      <c r="D47" s="26"/>
    </row>
    <row r="48" spans="1:6" ht="15.75" x14ac:dyDescent="0.25">
      <c r="A48" s="106" t="s">
        <v>69</v>
      </c>
      <c r="B48" s="107"/>
      <c r="C48" s="108"/>
      <c r="D48" s="67">
        <f>SUM(D42:D47)</f>
        <v>0</v>
      </c>
    </row>
    <row r="49" spans="1:4" ht="15.75" x14ac:dyDescent="0.25">
      <c r="A49" s="129" t="s">
        <v>70</v>
      </c>
      <c r="B49" s="130"/>
      <c r="C49" s="130"/>
      <c r="D49" s="131"/>
    </row>
    <row r="50" spans="1:4" ht="15.75" x14ac:dyDescent="0.25">
      <c r="A50" s="92" t="s">
        <v>54</v>
      </c>
      <c r="B50" s="60" t="s">
        <v>105</v>
      </c>
      <c r="C50" s="60"/>
      <c r="D50" s="61" t="s">
        <v>53</v>
      </c>
    </row>
    <row r="51" spans="1:4" ht="15.75" x14ac:dyDescent="0.25">
      <c r="A51" s="27" t="s">
        <v>71</v>
      </c>
      <c r="B51" s="35" t="s">
        <v>107</v>
      </c>
      <c r="C51" s="26"/>
      <c r="D51" s="26">
        <f>D28</f>
        <v>0</v>
      </c>
    </row>
    <row r="52" spans="1:4" ht="15.75" x14ac:dyDescent="0.25">
      <c r="A52" s="27" t="s">
        <v>72</v>
      </c>
      <c r="B52" s="35" t="s">
        <v>74</v>
      </c>
      <c r="C52" s="26"/>
      <c r="D52" s="44">
        <f>D40</f>
        <v>0</v>
      </c>
    </row>
    <row r="53" spans="1:4" ht="15.75" x14ac:dyDescent="0.25">
      <c r="A53" s="27" t="s">
        <v>73</v>
      </c>
      <c r="B53" s="35" t="s">
        <v>75</v>
      </c>
      <c r="C53" s="26"/>
      <c r="D53" s="26">
        <f>D48</f>
        <v>0</v>
      </c>
    </row>
    <row r="54" spans="1:4" ht="15.75" x14ac:dyDescent="0.25">
      <c r="A54" s="106" t="s">
        <v>88</v>
      </c>
      <c r="B54" s="107"/>
      <c r="C54" s="108"/>
      <c r="D54" s="65">
        <f>SUM(D51:D53)</f>
        <v>0</v>
      </c>
    </row>
    <row r="55" spans="1:4" ht="25.5" customHeight="1" x14ac:dyDescent="0.25">
      <c r="A55" s="127" t="s">
        <v>76</v>
      </c>
      <c r="B55" s="134"/>
      <c r="C55" s="134"/>
      <c r="D55" s="128"/>
    </row>
    <row r="56" spans="1:4" ht="15.75" x14ac:dyDescent="0.25">
      <c r="A56" s="27" t="s">
        <v>0</v>
      </c>
      <c r="B56" s="86" t="s">
        <v>77</v>
      </c>
      <c r="C56" s="36">
        <v>0</v>
      </c>
      <c r="D56" s="80">
        <f>ROUND(((D23+D54-D32)/12+0.5*D33)*C56,2)</f>
        <v>0</v>
      </c>
    </row>
    <row r="57" spans="1:4" ht="15.75" x14ac:dyDescent="0.25">
      <c r="A57" s="27" t="s">
        <v>1</v>
      </c>
      <c r="B57" s="86" t="s">
        <v>78</v>
      </c>
      <c r="C57" s="36">
        <v>0</v>
      </c>
      <c r="D57" s="47">
        <f>ROUND((D56*C57),2)</f>
        <v>0</v>
      </c>
    </row>
    <row r="58" spans="1:4" ht="15.75" x14ac:dyDescent="0.25">
      <c r="A58" s="27" t="s">
        <v>2</v>
      </c>
      <c r="B58" s="86" t="s">
        <v>79</v>
      </c>
      <c r="C58" s="37">
        <v>0</v>
      </c>
      <c r="D58" s="38">
        <f>ROUND((D23*C58),2)</f>
        <v>0</v>
      </c>
    </row>
    <row r="59" spans="1:4" ht="15.75" x14ac:dyDescent="0.25">
      <c r="A59" s="27" t="s">
        <v>3</v>
      </c>
      <c r="B59" s="86" t="s">
        <v>80</v>
      </c>
      <c r="C59" s="37">
        <v>0</v>
      </c>
      <c r="D59" s="80">
        <f>ROUND(((D23+D54)/12+0.5*D33)*C59,2)</f>
        <v>0</v>
      </c>
    </row>
    <row r="60" spans="1:4" ht="15.75" x14ac:dyDescent="0.25">
      <c r="A60" s="27" t="s">
        <v>5</v>
      </c>
      <c r="B60" s="86" t="s">
        <v>81</v>
      </c>
      <c r="C60" s="36">
        <v>0</v>
      </c>
      <c r="D60" s="47">
        <f>ROUND((D59*C60),2)</f>
        <v>0</v>
      </c>
    </row>
    <row r="61" spans="1:4" ht="15.75" x14ac:dyDescent="0.25">
      <c r="A61" s="27" t="s">
        <v>6</v>
      </c>
      <c r="B61" s="86" t="s">
        <v>82</v>
      </c>
      <c r="C61" s="37">
        <v>0</v>
      </c>
      <c r="D61" s="47">
        <f>ROUND(($D$23*C61),2)</f>
        <v>0</v>
      </c>
    </row>
    <row r="62" spans="1:4" ht="15.75" x14ac:dyDescent="0.25">
      <c r="A62" s="106" t="s">
        <v>89</v>
      </c>
      <c r="B62" s="107"/>
      <c r="C62" s="108"/>
      <c r="D62" s="67">
        <f>SUM(D56:D61)</f>
        <v>0</v>
      </c>
    </row>
    <row r="63" spans="1:4" ht="25.5" customHeight="1" x14ac:dyDescent="0.25">
      <c r="A63" s="141" t="s">
        <v>114</v>
      </c>
      <c r="B63" s="142"/>
      <c r="C63" s="142"/>
      <c r="D63" s="143"/>
    </row>
    <row r="64" spans="1:4" ht="25.5" customHeight="1" x14ac:dyDescent="0.25">
      <c r="A64" s="158" t="s">
        <v>115</v>
      </c>
      <c r="B64" s="159"/>
      <c r="C64" s="160"/>
      <c r="D64" s="68">
        <f>D23+D54+D62</f>
        <v>0</v>
      </c>
    </row>
    <row r="65" spans="1:4" ht="25.5" customHeight="1" x14ac:dyDescent="0.25">
      <c r="A65" s="127" t="s">
        <v>83</v>
      </c>
      <c r="B65" s="134"/>
      <c r="C65" s="134"/>
      <c r="D65" s="128"/>
    </row>
    <row r="66" spans="1:4" ht="15.75" x14ac:dyDescent="0.25">
      <c r="A66" s="59" t="s">
        <v>54</v>
      </c>
      <c r="B66" s="92" t="s">
        <v>47</v>
      </c>
      <c r="C66" s="58" t="s">
        <v>96</v>
      </c>
      <c r="D66" s="59" t="s">
        <v>53</v>
      </c>
    </row>
    <row r="67" spans="1:4" ht="15.75" x14ac:dyDescent="0.25">
      <c r="A67" s="27" t="s">
        <v>0</v>
      </c>
      <c r="B67" s="18" t="s">
        <v>63</v>
      </c>
      <c r="C67" s="28">
        <v>0</v>
      </c>
      <c r="D67" s="26">
        <f>ROUND(C67*$D$64,2)</f>
        <v>0</v>
      </c>
    </row>
    <row r="68" spans="1:4" ht="15.75" x14ac:dyDescent="0.25">
      <c r="A68" s="27" t="s">
        <v>1</v>
      </c>
      <c r="B68" s="18" t="s">
        <v>84</v>
      </c>
      <c r="C68" s="28">
        <v>0</v>
      </c>
      <c r="D68" s="26">
        <f t="shared" ref="D68:D74" si="1">ROUND(C68*$D$64,2)</f>
        <v>0</v>
      </c>
    </row>
    <row r="69" spans="1:4" ht="15.75" x14ac:dyDescent="0.25">
      <c r="A69" s="27" t="s">
        <v>2</v>
      </c>
      <c r="B69" s="18" t="s">
        <v>174</v>
      </c>
      <c r="C69" s="28">
        <v>0</v>
      </c>
      <c r="D69" s="26">
        <f t="shared" si="1"/>
        <v>0</v>
      </c>
    </row>
    <row r="70" spans="1:4" ht="15.75" x14ac:dyDescent="0.25">
      <c r="A70" s="27" t="s">
        <v>3</v>
      </c>
      <c r="B70" s="18" t="s">
        <v>118</v>
      </c>
      <c r="C70" s="28">
        <v>0</v>
      </c>
      <c r="D70" s="26">
        <f t="shared" si="1"/>
        <v>0</v>
      </c>
    </row>
    <row r="71" spans="1:4" ht="15.75" x14ac:dyDescent="0.25">
      <c r="A71" s="27" t="s">
        <v>5</v>
      </c>
      <c r="B71" s="18" t="s">
        <v>119</v>
      </c>
      <c r="C71" s="28">
        <v>0</v>
      </c>
      <c r="D71" s="26">
        <f t="shared" si="1"/>
        <v>0</v>
      </c>
    </row>
    <row r="72" spans="1:4" ht="15.75" x14ac:dyDescent="0.25">
      <c r="A72" s="27" t="s">
        <v>6</v>
      </c>
      <c r="B72" s="18" t="s">
        <v>134</v>
      </c>
      <c r="C72" s="28"/>
      <c r="D72" s="26">
        <f t="shared" si="1"/>
        <v>0</v>
      </c>
    </row>
    <row r="73" spans="1:4" ht="15.75" x14ac:dyDescent="0.25">
      <c r="A73" s="27" t="s">
        <v>7</v>
      </c>
      <c r="B73" s="18" t="s">
        <v>75</v>
      </c>
      <c r="C73" s="18"/>
      <c r="D73" s="26">
        <f t="shared" si="1"/>
        <v>0</v>
      </c>
    </row>
    <row r="74" spans="1:4" ht="15.75" x14ac:dyDescent="0.25">
      <c r="A74" s="27" t="s">
        <v>8</v>
      </c>
      <c r="B74" s="18" t="s">
        <v>9</v>
      </c>
      <c r="C74" s="18"/>
      <c r="D74" s="26">
        <f t="shared" si="1"/>
        <v>0</v>
      </c>
    </row>
    <row r="75" spans="1:4" ht="15.75" x14ac:dyDescent="0.25">
      <c r="A75" s="106" t="s">
        <v>90</v>
      </c>
      <c r="B75" s="107"/>
      <c r="C75" s="108"/>
      <c r="D75" s="69">
        <f>SUM(D67:D74)</f>
        <v>0</v>
      </c>
    </row>
    <row r="76" spans="1:4" ht="25.5" customHeight="1" x14ac:dyDescent="0.25">
      <c r="A76" s="127" t="s">
        <v>85</v>
      </c>
      <c r="B76" s="134"/>
      <c r="C76" s="134"/>
      <c r="D76" s="128"/>
    </row>
    <row r="77" spans="1:4" ht="15.75" x14ac:dyDescent="0.25">
      <c r="A77" s="58" t="s">
        <v>54</v>
      </c>
      <c r="B77" s="87" t="s">
        <v>47</v>
      </c>
      <c r="C77" s="62"/>
      <c r="D77" s="62" t="s">
        <v>53</v>
      </c>
    </row>
    <row r="78" spans="1:4" ht="15.75" x14ac:dyDescent="0.25">
      <c r="A78" s="27" t="s">
        <v>0</v>
      </c>
      <c r="B78" s="35" t="s">
        <v>12</v>
      </c>
      <c r="C78" s="31"/>
      <c r="D78" s="38">
        <v>0</v>
      </c>
    </row>
    <row r="79" spans="1:4" ht="15.75" x14ac:dyDescent="0.25">
      <c r="A79" s="27" t="s">
        <v>1</v>
      </c>
      <c r="B79" s="35" t="s">
        <v>131</v>
      </c>
      <c r="C79" s="31"/>
      <c r="D79" s="38">
        <v>0</v>
      </c>
    </row>
    <row r="80" spans="1:4" ht="15.75" x14ac:dyDescent="0.25">
      <c r="A80" s="27" t="s">
        <v>2</v>
      </c>
      <c r="B80" s="35" t="s">
        <v>171</v>
      </c>
      <c r="C80" s="31"/>
      <c r="D80" s="38">
        <v>0</v>
      </c>
    </row>
    <row r="81" spans="1:8" ht="15.75" x14ac:dyDescent="0.25">
      <c r="A81" s="27" t="s">
        <v>3</v>
      </c>
      <c r="B81" s="35" t="s">
        <v>178</v>
      </c>
      <c r="C81" s="31"/>
      <c r="D81" s="38">
        <v>0</v>
      </c>
    </row>
    <row r="82" spans="1:8" ht="15.75" x14ac:dyDescent="0.25">
      <c r="A82" s="27" t="s">
        <v>5</v>
      </c>
      <c r="B82" s="35" t="s">
        <v>9</v>
      </c>
      <c r="C82" s="31"/>
      <c r="D82" s="38"/>
    </row>
    <row r="83" spans="1:8" ht="15.75" x14ac:dyDescent="0.25">
      <c r="A83" s="106" t="s">
        <v>91</v>
      </c>
      <c r="B83" s="107"/>
      <c r="C83" s="108"/>
      <c r="D83" s="70">
        <f>SUM(D78:D82)</f>
        <v>0</v>
      </c>
    </row>
    <row r="84" spans="1:8" ht="25.5" customHeight="1" x14ac:dyDescent="0.25">
      <c r="A84" s="141" t="s">
        <v>116</v>
      </c>
      <c r="B84" s="142"/>
      <c r="C84" s="142"/>
      <c r="D84" s="143"/>
    </row>
    <row r="85" spans="1:8" ht="25.5" customHeight="1" x14ac:dyDescent="0.25">
      <c r="A85" s="158" t="s">
        <v>117</v>
      </c>
      <c r="B85" s="159"/>
      <c r="C85" s="160"/>
      <c r="D85" s="68">
        <f>SUM(D64+D75+D83)</f>
        <v>0</v>
      </c>
    </row>
    <row r="86" spans="1:8" s="2" customFormat="1" ht="25.5" customHeight="1" x14ac:dyDescent="0.2">
      <c r="A86" s="58"/>
      <c r="B86" s="88" t="s">
        <v>86</v>
      </c>
      <c r="C86" s="58" t="s">
        <v>96</v>
      </c>
      <c r="D86" s="58" t="s">
        <v>53</v>
      </c>
    </row>
    <row r="87" spans="1:8" s="2" customFormat="1" ht="15.75" x14ac:dyDescent="0.25">
      <c r="A87" s="27" t="s">
        <v>0</v>
      </c>
      <c r="B87" s="26" t="s">
        <v>17</v>
      </c>
      <c r="C87" s="28">
        <v>0</v>
      </c>
      <c r="D87" s="18">
        <f>ROUND(($D$85*C87),2)</f>
        <v>0</v>
      </c>
    </row>
    <row r="88" spans="1:8" s="2" customFormat="1" ht="15.75" x14ac:dyDescent="0.25">
      <c r="A88" s="27" t="s">
        <v>1</v>
      </c>
      <c r="B88" s="26" t="s">
        <v>18</v>
      </c>
      <c r="C88" s="28">
        <v>0</v>
      </c>
      <c r="D88" s="18">
        <f>ROUND(($D$85*C88),2)</f>
        <v>0</v>
      </c>
    </row>
    <row r="89" spans="1:8" s="2" customFormat="1" ht="15.75" x14ac:dyDescent="0.25">
      <c r="A89" s="27"/>
      <c r="B89" s="30" t="s">
        <v>175</v>
      </c>
      <c r="C89" s="99"/>
      <c r="D89" s="33">
        <f>SUM(D87:D88)</f>
        <v>0</v>
      </c>
    </row>
    <row r="90" spans="1:8" s="2" customFormat="1" ht="15.75" x14ac:dyDescent="0.25">
      <c r="A90" s="27" t="s">
        <v>2</v>
      </c>
      <c r="B90" s="30" t="s">
        <v>112</v>
      </c>
      <c r="C90" s="43"/>
      <c r="D90" s="18"/>
    </row>
    <row r="91" spans="1:8" s="2" customFormat="1" ht="15.75" x14ac:dyDescent="0.25">
      <c r="A91" s="27"/>
      <c r="B91" s="26" t="s">
        <v>92</v>
      </c>
      <c r="C91" s="28"/>
      <c r="D91" s="18"/>
    </row>
    <row r="92" spans="1:8" s="2" customFormat="1" ht="15.75" x14ac:dyDescent="0.25">
      <c r="A92" s="27"/>
      <c r="B92" s="26" t="s">
        <v>109</v>
      </c>
      <c r="C92" s="40">
        <v>0</v>
      </c>
      <c r="D92" s="46">
        <f>ROUND((D99*C92),2)</f>
        <v>0</v>
      </c>
    </row>
    <row r="93" spans="1:8" s="2" customFormat="1" ht="15.75" x14ac:dyDescent="0.25">
      <c r="A93" s="27"/>
      <c r="B93" s="26" t="s">
        <v>110</v>
      </c>
      <c r="C93" s="28">
        <v>0</v>
      </c>
      <c r="D93" s="18">
        <f>ROUND((D99*C93),2)</f>
        <v>0</v>
      </c>
    </row>
    <row r="94" spans="1:8" s="2" customFormat="1" ht="15.75" x14ac:dyDescent="0.25">
      <c r="A94" s="27"/>
      <c r="B94" s="26" t="s">
        <v>93</v>
      </c>
      <c r="C94" s="28"/>
      <c r="D94" s="46">
        <f t="shared" ref="D94:D95" si="2">ROUND($D$90*C94,2)</f>
        <v>0</v>
      </c>
    </row>
    <row r="95" spans="1:8" s="2" customFormat="1" ht="15.75" x14ac:dyDescent="0.25">
      <c r="A95" s="27"/>
      <c r="B95" s="26" t="s">
        <v>94</v>
      </c>
      <c r="C95" s="28"/>
      <c r="D95" s="18">
        <f t="shared" si="2"/>
        <v>0</v>
      </c>
      <c r="H95" s="81"/>
    </row>
    <row r="96" spans="1:8" s="2" customFormat="1" ht="15.75" x14ac:dyDescent="0.25">
      <c r="A96" s="27"/>
      <c r="B96" s="39" t="s">
        <v>111</v>
      </c>
      <c r="C96" s="28">
        <v>0</v>
      </c>
      <c r="D96" s="46">
        <f>ROUND((D99*C96),2)</f>
        <v>0</v>
      </c>
    </row>
    <row r="97" spans="1:6" s="2" customFormat="1" ht="15.75" x14ac:dyDescent="0.25">
      <c r="A97" s="27"/>
      <c r="B97" s="41" t="s">
        <v>113</v>
      </c>
      <c r="C97" s="42">
        <f>SUM(C91:C96)</f>
        <v>0</v>
      </c>
      <c r="D97" s="100">
        <f>ROUND(SUM(D92:D96),2)</f>
        <v>0</v>
      </c>
    </row>
    <row r="98" spans="1:6" s="2" customFormat="1" ht="15.75" x14ac:dyDescent="0.25">
      <c r="A98" s="106" t="s">
        <v>95</v>
      </c>
      <c r="B98" s="107"/>
      <c r="C98" s="108"/>
      <c r="D98" s="101">
        <f>SUM(D89+D97)</f>
        <v>0</v>
      </c>
      <c r="F98" s="98"/>
    </row>
    <row r="99" spans="1:6" s="2" customFormat="1" ht="15.75" x14ac:dyDescent="0.25">
      <c r="A99" s="96"/>
      <c r="B99" s="107" t="s">
        <v>176</v>
      </c>
      <c r="C99" s="107"/>
      <c r="D99" s="101">
        <f>ROUND(SUM((D85+D89)/(1-C92-C93-C96)),2)</f>
        <v>0</v>
      </c>
      <c r="F99" s="98"/>
    </row>
    <row r="100" spans="1:6" s="2" customFormat="1" ht="15.75" x14ac:dyDescent="0.25">
      <c r="A100" s="129" t="s">
        <v>19</v>
      </c>
      <c r="B100" s="130"/>
      <c r="C100" s="130"/>
      <c r="D100" s="131"/>
    </row>
    <row r="101" spans="1:6" s="2" customFormat="1" ht="15.75" x14ac:dyDescent="0.25">
      <c r="A101" s="91"/>
      <c r="B101" s="60" t="s">
        <v>97</v>
      </c>
      <c r="C101" s="63"/>
      <c r="D101" s="64" t="s">
        <v>53</v>
      </c>
    </row>
    <row r="102" spans="1:6" s="2" customFormat="1" ht="15.75" x14ac:dyDescent="0.25">
      <c r="A102" s="27" t="s">
        <v>0</v>
      </c>
      <c r="B102" s="35" t="s">
        <v>98</v>
      </c>
      <c r="C102" s="31"/>
      <c r="D102" s="102">
        <f>D23</f>
        <v>0</v>
      </c>
    </row>
    <row r="103" spans="1:6" s="2" customFormat="1" ht="15.75" x14ac:dyDescent="0.25">
      <c r="A103" s="27" t="s">
        <v>1</v>
      </c>
      <c r="B103" s="35" t="s">
        <v>99</v>
      </c>
      <c r="C103" s="31"/>
      <c r="D103" s="103">
        <f>D54</f>
        <v>0</v>
      </c>
    </row>
    <row r="104" spans="1:6" s="2" customFormat="1" ht="15.75" x14ac:dyDescent="0.25">
      <c r="A104" s="27" t="s">
        <v>2</v>
      </c>
      <c r="B104" s="35" t="s">
        <v>100</v>
      </c>
      <c r="C104" s="31"/>
      <c r="D104" s="102">
        <f>D62</f>
        <v>0</v>
      </c>
    </row>
    <row r="105" spans="1:6" s="2" customFormat="1" ht="15.75" x14ac:dyDescent="0.25">
      <c r="A105" s="27" t="s">
        <v>3</v>
      </c>
      <c r="B105" s="35" t="s">
        <v>101</v>
      </c>
      <c r="C105" s="31"/>
      <c r="D105" s="102">
        <f>D75</f>
        <v>0</v>
      </c>
    </row>
    <row r="106" spans="1:6" s="2" customFormat="1" ht="15.75" x14ac:dyDescent="0.25">
      <c r="A106" s="27" t="s">
        <v>5</v>
      </c>
      <c r="B106" s="35" t="s">
        <v>102</v>
      </c>
      <c r="C106" s="31"/>
      <c r="D106" s="102">
        <f>D83</f>
        <v>0</v>
      </c>
    </row>
    <row r="107" spans="1:6" s="2" customFormat="1" ht="15.75" x14ac:dyDescent="0.25">
      <c r="A107" s="27"/>
      <c r="B107" s="106" t="s">
        <v>103</v>
      </c>
      <c r="C107" s="108"/>
      <c r="D107" s="104">
        <f>SUM(D102:D106)</f>
        <v>0</v>
      </c>
    </row>
    <row r="108" spans="1:6" s="2" customFormat="1" ht="15.75" x14ac:dyDescent="0.25">
      <c r="A108" s="27" t="s">
        <v>6</v>
      </c>
      <c r="B108" s="157" t="s">
        <v>86</v>
      </c>
      <c r="C108" s="146"/>
      <c r="D108" s="105">
        <f>D98</f>
        <v>0</v>
      </c>
    </row>
    <row r="109" spans="1:6" s="2" customFormat="1" ht="15.75" x14ac:dyDescent="0.25">
      <c r="A109" s="106" t="s">
        <v>104</v>
      </c>
      <c r="B109" s="107"/>
      <c r="C109" s="108"/>
      <c r="D109" s="104">
        <f>SUM(D107:D108)</f>
        <v>0</v>
      </c>
    </row>
    <row r="110" spans="1:6" s="2" customFormat="1" ht="15.75" x14ac:dyDescent="0.25">
      <c r="A110" s="106" t="s">
        <v>120</v>
      </c>
      <c r="B110" s="107"/>
      <c r="C110" s="108"/>
      <c r="D110" s="104">
        <f>D109</f>
        <v>0</v>
      </c>
    </row>
    <row r="111" spans="1:6" s="1" customFormat="1" ht="12" x14ac:dyDescent="0.2"/>
    <row r="112" spans="1:6" s="2" customFormat="1" ht="12" x14ac:dyDescent="0.2">
      <c r="A112" s="1"/>
    </row>
    <row r="113" spans="1:1" s="2" customFormat="1" ht="12" x14ac:dyDescent="0.2">
      <c r="A113" s="1"/>
    </row>
    <row r="114" spans="1:1" s="2" customFormat="1" ht="12" x14ac:dyDescent="0.2">
      <c r="A114" s="1"/>
    </row>
    <row r="115" spans="1:1" s="2" customFormat="1" ht="12" x14ac:dyDescent="0.2">
      <c r="A115" s="1"/>
    </row>
    <row r="116" spans="1:1" x14ac:dyDescent="0.25">
      <c r="A116" s="1"/>
    </row>
    <row r="117" spans="1:1" s="1" customFormat="1" ht="12" x14ac:dyDescent="0.2"/>
    <row r="118" spans="1:1" ht="15" customHeight="1" x14ac:dyDescent="0.25">
      <c r="A118" s="1"/>
    </row>
    <row r="119" spans="1:1" x14ac:dyDescent="0.25">
      <c r="A119" s="1"/>
    </row>
    <row r="120" spans="1:1" ht="15" customHeight="1" x14ac:dyDescent="0.25">
      <c r="A120" s="1"/>
    </row>
    <row r="121" spans="1:1" s="2" customFormat="1" ht="15" customHeight="1" x14ac:dyDescent="0.2">
      <c r="A121" s="1"/>
    </row>
    <row r="122" spans="1:1" s="2" customFormat="1" ht="12" x14ac:dyDescent="0.2">
      <c r="A122" s="1"/>
    </row>
    <row r="123" spans="1:1" s="1" customFormat="1" ht="12" x14ac:dyDescent="0.2"/>
    <row r="124" spans="1:1" s="1" customFormat="1" x14ac:dyDescent="0.25">
      <c r="A124"/>
    </row>
    <row r="125" spans="1:1" s="1" customFormat="1" ht="15" customHeight="1" x14ac:dyDescent="0.25">
      <c r="A125"/>
    </row>
    <row r="126" spans="1:1" s="1" customFormat="1" ht="15" customHeight="1" x14ac:dyDescent="0.25">
      <c r="A126"/>
    </row>
    <row r="127" spans="1:1" s="1" customFormat="1" x14ac:dyDescent="0.25">
      <c r="A127"/>
    </row>
    <row r="128" spans="1:1" s="1" customFormat="1" ht="15" customHeight="1" x14ac:dyDescent="0.25">
      <c r="A128"/>
    </row>
    <row r="129" spans="1:1" s="1" customFormat="1" x14ac:dyDescent="0.25">
      <c r="A129"/>
    </row>
    <row r="130" spans="1:1" s="1" customFormat="1" ht="12" x14ac:dyDescent="0.2"/>
    <row r="131" spans="1:1" s="1" customFormat="1" ht="15" customHeight="1" x14ac:dyDescent="0.25">
      <c r="A131"/>
    </row>
    <row r="132" spans="1:1" s="1" customFormat="1" x14ac:dyDescent="0.25">
      <c r="A132"/>
    </row>
    <row r="133" spans="1:1" s="1" customFormat="1" ht="15" customHeight="1" x14ac:dyDescent="0.25">
      <c r="A133"/>
    </row>
    <row r="134" spans="1:1" s="1" customFormat="1" ht="15" customHeight="1" x14ac:dyDescent="0.25">
      <c r="A134"/>
    </row>
    <row r="135" spans="1:1" s="1" customFormat="1" x14ac:dyDescent="0.25">
      <c r="A135"/>
    </row>
    <row r="136" spans="1:1" s="1" customFormat="1" ht="15" customHeight="1" x14ac:dyDescent="0.25">
      <c r="A136"/>
    </row>
    <row r="137" spans="1:1" s="1" customFormat="1" x14ac:dyDescent="0.25">
      <c r="A137"/>
    </row>
    <row r="138" spans="1:1" s="1" customFormat="1" x14ac:dyDescent="0.25">
      <c r="A138"/>
    </row>
    <row r="139" spans="1:1" s="1" customFormat="1" x14ac:dyDescent="0.25">
      <c r="A139"/>
    </row>
    <row r="140" spans="1:1" s="1" customFormat="1" ht="12" x14ac:dyDescent="0.2"/>
    <row r="141" spans="1:1" s="1" customFormat="1" ht="15" customHeight="1" x14ac:dyDescent="0.25">
      <c r="A141"/>
    </row>
    <row r="142" spans="1:1" s="1" customFormat="1" x14ac:dyDescent="0.25">
      <c r="A142"/>
    </row>
    <row r="143" spans="1:1" s="1" customFormat="1" ht="15" customHeight="1" x14ac:dyDescent="0.25">
      <c r="A143"/>
    </row>
    <row r="144" spans="1:1" s="1" customFormat="1" ht="15" customHeight="1" x14ac:dyDescent="0.25">
      <c r="A144"/>
    </row>
    <row r="145" spans="1:1" s="1" customFormat="1" x14ac:dyDescent="0.25">
      <c r="A145"/>
    </row>
    <row r="146" spans="1:1" s="1" customFormat="1" x14ac:dyDescent="0.25">
      <c r="A146"/>
    </row>
    <row r="147" spans="1:1" s="1" customFormat="1" x14ac:dyDescent="0.25">
      <c r="A147"/>
    </row>
    <row r="148" spans="1:1" s="1" customFormat="1" x14ac:dyDescent="0.25">
      <c r="A148"/>
    </row>
    <row r="149" spans="1:1" x14ac:dyDescent="0.25">
      <c r="A149" s="1"/>
    </row>
    <row r="150" spans="1:1" x14ac:dyDescent="0.25">
      <c r="A150" s="1"/>
    </row>
    <row r="151" spans="1:1" ht="15" customHeight="1" x14ac:dyDescent="0.25">
      <c r="A151" s="1"/>
    </row>
    <row r="152" spans="1:1" x14ac:dyDescent="0.25">
      <c r="A152" s="1"/>
    </row>
    <row r="153" spans="1:1" x14ac:dyDescent="0.25">
      <c r="A153" s="1"/>
    </row>
    <row r="154" spans="1:1" ht="15" customHeight="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</sheetData>
  <mergeCells count="33">
    <mergeCell ref="A84:D84"/>
    <mergeCell ref="A85:C85"/>
    <mergeCell ref="A98:C98"/>
    <mergeCell ref="B99:C99"/>
    <mergeCell ref="A100:D100"/>
    <mergeCell ref="A1:D1"/>
    <mergeCell ref="A11:D11"/>
    <mergeCell ref="A13:D13"/>
    <mergeCell ref="A16:D16"/>
    <mergeCell ref="A23:C23"/>
    <mergeCell ref="A24:D24"/>
    <mergeCell ref="A25:B25"/>
    <mergeCell ref="A28:B28"/>
    <mergeCell ref="A29:D29"/>
    <mergeCell ref="A30:C30"/>
    <mergeCell ref="A31:B31"/>
    <mergeCell ref="A40:B40"/>
    <mergeCell ref="A41:C41"/>
    <mergeCell ref="A64:C64"/>
    <mergeCell ref="A48:C48"/>
    <mergeCell ref="A49:D49"/>
    <mergeCell ref="A54:C54"/>
    <mergeCell ref="A55:D55"/>
    <mergeCell ref="A62:C62"/>
    <mergeCell ref="A63:D63"/>
    <mergeCell ref="A75:C75"/>
    <mergeCell ref="A76:D76"/>
    <mergeCell ref="A83:C83"/>
    <mergeCell ref="A65:D65"/>
    <mergeCell ref="A110:C110"/>
    <mergeCell ref="B108:C108"/>
    <mergeCell ref="B107:C107"/>
    <mergeCell ref="A109:C109"/>
  </mergeCells>
  <dataValidations count="4">
    <dataValidation allowBlank="1" showInputMessage="1" showErrorMessage="1" promptTitle="ATENÇÃO" sqref="HX82 RT82 ABP82" xr:uid="{73CBBB37-18FD-40D9-849D-D07CDB758160}">
      <formula1>0</formula1>
      <formula2>10000</formula2>
    </dataValidation>
    <dataValidation allowBlank="1" showInputMessage="1" showErrorMessage="1" prompt="O VALOR A SER PREENCHIDO DEVERÁ SE REFERIR A UM PROFISSIONAL." sqref="HW79:HW81 RS79:RS81 ABO79:ABO81" xr:uid="{87863A52-ED38-4095-A758-271F05026DEC}">
      <formula1>0</formula1>
      <formula2>0</formula2>
    </dataValidation>
    <dataValidation type="decimal" allowBlank="1" showInputMessage="1" showErrorMessage="1" promptTitle="ATENÇÃO" prompt="O VALOR A SER  PREENCHIDO DEVERÁ SE REFERIR A UM PROFISSIONAL." sqref="HX83:HX85 RT83:RT85 ABP83:ABP85" xr:uid="{5A09F85A-1160-4170-9D92-FDAD47763EE6}">
      <formula1>0</formula1>
      <formula2>10000</formula2>
    </dataValidation>
    <dataValidation type="decimal" allowBlank="1" showInputMessage="1" showErrorMessage="1" promptTitle="ATENÇÃO" sqref="HX117 RT117 ABP117" xr:uid="{840B4AD9-27D4-4153-AF13-F9F99F2D6E43}">
      <formula1>0</formula1>
      <formula2>20000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946DA-37FD-4E7F-9078-15C1B635F89A}">
  <dimension ref="A1:H161"/>
  <sheetViews>
    <sheetView showGridLines="0" tabSelected="1" topLeftCell="A25" zoomScaleNormal="100" zoomScaleSheetLayoutView="100" workbookViewId="0">
      <selection activeCell="C116" sqref="C116"/>
    </sheetView>
  </sheetViews>
  <sheetFormatPr defaultRowHeight="15" x14ac:dyDescent="0.25"/>
  <cols>
    <col min="1" max="1" width="9.42578125" customWidth="1"/>
    <col min="2" max="2" width="75.42578125" customWidth="1"/>
    <col min="3" max="3" width="16.28515625" customWidth="1"/>
    <col min="4" max="4" width="23" customWidth="1"/>
    <col min="5" max="5" width="5.7109375" customWidth="1"/>
  </cols>
  <sheetData>
    <row r="1" spans="1:4" ht="20.25" x14ac:dyDescent="0.25">
      <c r="A1" s="109" t="s">
        <v>20</v>
      </c>
      <c r="B1" s="110"/>
      <c r="C1" s="110"/>
      <c r="D1" s="111"/>
    </row>
    <row r="2" spans="1:4" ht="15.75" x14ac:dyDescent="0.25">
      <c r="A2" s="7" t="s">
        <v>23</v>
      </c>
      <c r="B2" s="16"/>
      <c r="C2" s="6"/>
      <c r="D2" s="21"/>
    </row>
    <row r="3" spans="1:4" ht="15.75" x14ac:dyDescent="0.25">
      <c r="A3" s="7" t="s">
        <v>24</v>
      </c>
      <c r="B3" s="8"/>
      <c r="C3" s="6"/>
      <c r="D3" s="21"/>
    </row>
    <row r="4" spans="1:4" ht="15.75" x14ac:dyDescent="0.25">
      <c r="A4" s="7" t="s">
        <v>22</v>
      </c>
      <c r="B4" s="8"/>
      <c r="C4" s="6"/>
      <c r="D4" s="21"/>
    </row>
    <row r="5" spans="1:4" s="1" customFormat="1" ht="15.75" x14ac:dyDescent="0.25">
      <c r="A5" s="9" t="s">
        <v>21</v>
      </c>
      <c r="B5" s="10"/>
      <c r="C5" s="11"/>
      <c r="D5" s="22"/>
    </row>
    <row r="6" spans="1:4" s="1" customFormat="1" ht="15.75" x14ac:dyDescent="0.25">
      <c r="A6" s="9" t="s">
        <v>166</v>
      </c>
      <c r="B6" s="10"/>
      <c r="C6" s="11"/>
      <c r="D6" s="22"/>
    </row>
    <row r="7" spans="1:4" s="1" customFormat="1" ht="15.75" x14ac:dyDescent="0.25">
      <c r="A7" s="9" t="s">
        <v>167</v>
      </c>
      <c r="B7" s="10"/>
      <c r="C7" s="11"/>
      <c r="D7" s="22"/>
    </row>
    <row r="8" spans="1:4" s="1" customFormat="1" ht="15.75" x14ac:dyDescent="0.25">
      <c r="A8" s="9" t="s">
        <v>121</v>
      </c>
      <c r="B8" s="12"/>
      <c r="C8" s="11"/>
      <c r="D8" s="22"/>
    </row>
    <row r="9" spans="1:4" ht="15.75" x14ac:dyDescent="0.25">
      <c r="A9" s="9" t="s">
        <v>37</v>
      </c>
      <c r="B9" s="11"/>
      <c r="C9" s="6"/>
      <c r="D9" s="21"/>
    </row>
    <row r="10" spans="1:4" s="1" customFormat="1" ht="15.75" x14ac:dyDescent="0.25">
      <c r="A10" s="9" t="s">
        <v>168</v>
      </c>
      <c r="B10" s="12"/>
      <c r="C10" s="11"/>
      <c r="D10" s="22"/>
    </row>
    <row r="11" spans="1:4" s="2" customFormat="1" ht="31.5" customHeight="1" x14ac:dyDescent="0.25">
      <c r="A11" s="124" t="s">
        <v>145</v>
      </c>
      <c r="B11" s="125"/>
      <c r="C11" s="125"/>
      <c r="D11" s="126"/>
    </row>
    <row r="12" spans="1:4" s="1" customFormat="1" ht="15.75" x14ac:dyDescent="0.25">
      <c r="A12" s="89" t="s">
        <v>169</v>
      </c>
      <c r="B12" s="12"/>
      <c r="C12" s="11"/>
      <c r="D12" s="22"/>
    </row>
    <row r="13" spans="1:4" ht="18.75" x14ac:dyDescent="0.3">
      <c r="A13" s="112" t="s">
        <v>46</v>
      </c>
      <c r="B13" s="113"/>
      <c r="C13" s="113"/>
      <c r="D13" s="114"/>
    </row>
    <row r="14" spans="1:4" ht="31.5" x14ac:dyDescent="0.25">
      <c r="A14" s="90" t="s">
        <v>50</v>
      </c>
      <c r="B14" s="62" t="s">
        <v>47</v>
      </c>
      <c r="C14" s="58" t="s">
        <v>48</v>
      </c>
      <c r="D14" s="58" t="s">
        <v>49</v>
      </c>
    </row>
    <row r="15" spans="1:4" ht="31.5" x14ac:dyDescent="0.25">
      <c r="A15" s="24">
        <v>1</v>
      </c>
      <c r="B15" s="84" t="s">
        <v>146</v>
      </c>
      <c r="C15" s="25" t="s">
        <v>177</v>
      </c>
      <c r="D15" s="34"/>
    </row>
    <row r="16" spans="1:4" ht="26.25" customHeight="1" x14ac:dyDescent="0.25">
      <c r="A16" s="127" t="s">
        <v>4</v>
      </c>
      <c r="B16" s="134"/>
      <c r="C16" s="134"/>
      <c r="D16" s="128"/>
    </row>
    <row r="17" spans="1:4" ht="15.75" customHeight="1" x14ac:dyDescent="0.25">
      <c r="A17" s="90" t="s">
        <v>54</v>
      </c>
      <c r="B17" s="83" t="s">
        <v>47</v>
      </c>
      <c r="C17" s="58" t="s">
        <v>96</v>
      </c>
      <c r="D17" s="57" t="s">
        <v>53</v>
      </c>
    </row>
    <row r="18" spans="1:4" ht="15.75" customHeight="1" x14ac:dyDescent="0.25">
      <c r="A18" s="19" t="s">
        <v>0</v>
      </c>
      <c r="B18" s="84" t="s">
        <v>51</v>
      </c>
      <c r="C18" s="25">
        <v>1</v>
      </c>
      <c r="D18" s="32">
        <v>0</v>
      </c>
    </row>
    <row r="19" spans="1:4" ht="15.75" customHeight="1" x14ac:dyDescent="0.25">
      <c r="A19" s="19" t="s">
        <v>1</v>
      </c>
      <c r="B19" s="84" t="s">
        <v>52</v>
      </c>
      <c r="C19" s="25">
        <v>0.3</v>
      </c>
      <c r="D19" s="32">
        <f>D18*C19</f>
        <v>0</v>
      </c>
    </row>
    <row r="20" spans="1:4" s="3" customFormat="1" ht="15.75" customHeight="1" x14ac:dyDescent="0.25">
      <c r="A20" s="19" t="s">
        <v>2</v>
      </c>
      <c r="B20" s="17" t="s">
        <v>170</v>
      </c>
      <c r="C20" s="25">
        <v>0.2</v>
      </c>
      <c r="D20" s="32">
        <f>ROUND((SUM((((D18+D19)/220)*C20))*7*0),2)</f>
        <v>0</v>
      </c>
    </row>
    <row r="21" spans="1:4" s="3" customFormat="1" ht="15.75" customHeight="1" x14ac:dyDescent="0.25">
      <c r="A21" s="19" t="s">
        <v>3</v>
      </c>
      <c r="B21" s="84" t="s">
        <v>137</v>
      </c>
      <c r="C21" s="19"/>
      <c r="D21" s="32"/>
    </row>
    <row r="22" spans="1:4" s="1" customFormat="1" ht="15.75" customHeight="1" x14ac:dyDescent="0.25">
      <c r="A22" s="19" t="s">
        <v>5</v>
      </c>
      <c r="B22" s="84" t="s">
        <v>9</v>
      </c>
      <c r="C22" s="19"/>
      <c r="D22" s="32">
        <f>D21</f>
        <v>0</v>
      </c>
    </row>
    <row r="23" spans="1:4" s="1" customFormat="1" ht="15.75" customHeight="1" x14ac:dyDescent="0.25">
      <c r="A23" s="106" t="s">
        <v>87</v>
      </c>
      <c r="B23" s="107"/>
      <c r="C23" s="107"/>
      <c r="D23" s="65">
        <f>ROUND(SUM(D18:D22),2)</f>
        <v>0</v>
      </c>
    </row>
    <row r="24" spans="1:4" s="1" customFormat="1" ht="25.5" customHeight="1" x14ac:dyDescent="0.2">
      <c r="A24" s="127" t="s">
        <v>60</v>
      </c>
      <c r="B24" s="134"/>
      <c r="C24" s="134"/>
      <c r="D24" s="128"/>
    </row>
    <row r="25" spans="1:4" s="1" customFormat="1" ht="31.5" customHeight="1" x14ac:dyDescent="0.2">
      <c r="A25" s="127" t="s">
        <v>61</v>
      </c>
      <c r="B25" s="128"/>
      <c r="C25" s="58" t="s">
        <v>96</v>
      </c>
      <c r="D25" s="58" t="s">
        <v>53</v>
      </c>
    </row>
    <row r="26" spans="1:4" s="1" customFormat="1" ht="15.75" customHeight="1" x14ac:dyDescent="0.25">
      <c r="A26" s="27" t="s">
        <v>0</v>
      </c>
      <c r="B26" s="26" t="s">
        <v>62</v>
      </c>
      <c r="C26" s="28">
        <v>0</v>
      </c>
      <c r="D26" s="32">
        <f>D23*C26</f>
        <v>0</v>
      </c>
    </row>
    <row r="27" spans="1:4" s="1" customFormat="1" ht="15.75" customHeight="1" x14ac:dyDescent="0.25">
      <c r="A27" s="27" t="s">
        <v>1</v>
      </c>
      <c r="B27" s="26" t="s">
        <v>64</v>
      </c>
      <c r="C27" s="28">
        <v>0</v>
      </c>
      <c r="D27" s="32">
        <f>D23*C27</f>
        <v>0</v>
      </c>
    </row>
    <row r="28" spans="1:4" s="1" customFormat="1" ht="15.75" customHeight="1" x14ac:dyDescent="0.25">
      <c r="A28" s="106" t="s">
        <v>66</v>
      </c>
      <c r="B28" s="108"/>
      <c r="C28" s="66">
        <f>SUM(C26:C27)</f>
        <v>0</v>
      </c>
      <c r="D28" s="67">
        <f>ROUND(SUM(D26:D27),2)</f>
        <v>0</v>
      </c>
    </row>
    <row r="29" spans="1:4" s="1" customFormat="1" ht="25.5" customHeight="1" x14ac:dyDescent="0.2">
      <c r="A29" s="141" t="s">
        <v>106</v>
      </c>
      <c r="B29" s="142"/>
      <c r="C29" s="142"/>
      <c r="D29" s="143"/>
    </row>
    <row r="30" spans="1:4" s="1" customFormat="1" ht="25.5" customHeight="1" x14ac:dyDescent="0.2">
      <c r="A30" s="144" t="s">
        <v>108</v>
      </c>
      <c r="B30" s="144"/>
      <c r="C30" s="144"/>
      <c r="D30" s="68">
        <f>D23+D28</f>
        <v>0</v>
      </c>
    </row>
    <row r="31" spans="1:4" s="1" customFormat="1" ht="31.5" customHeight="1" x14ac:dyDescent="0.2">
      <c r="A31" s="127" t="s">
        <v>65</v>
      </c>
      <c r="B31" s="128"/>
      <c r="C31" s="58" t="s">
        <v>96</v>
      </c>
      <c r="D31" s="58" t="s">
        <v>53</v>
      </c>
    </row>
    <row r="32" spans="1:4" s="1" customFormat="1" ht="15.75" customHeight="1" x14ac:dyDescent="0.25">
      <c r="A32" s="27" t="s">
        <v>0</v>
      </c>
      <c r="B32" s="26" t="s">
        <v>57</v>
      </c>
      <c r="C32" s="28">
        <v>0</v>
      </c>
      <c r="D32" s="32">
        <f t="shared" ref="D32:D39" si="0">ROUND(($D$30*C32),2)</f>
        <v>0</v>
      </c>
    </row>
    <row r="33" spans="1:6" s="1" customFormat="1" ht="15.75" customHeight="1" x14ac:dyDescent="0.25">
      <c r="A33" s="27" t="s">
        <v>1</v>
      </c>
      <c r="B33" s="26" t="s">
        <v>15</v>
      </c>
      <c r="C33" s="28">
        <v>0</v>
      </c>
      <c r="D33" s="32">
        <f t="shared" si="0"/>
        <v>0</v>
      </c>
    </row>
    <row r="34" spans="1:6" s="1" customFormat="1" ht="15.75" customHeight="1" x14ac:dyDescent="0.25">
      <c r="A34" s="27" t="s">
        <v>2</v>
      </c>
      <c r="B34" s="26" t="s">
        <v>172</v>
      </c>
      <c r="C34" s="28">
        <v>0</v>
      </c>
      <c r="D34" s="32">
        <f t="shared" si="0"/>
        <v>0</v>
      </c>
    </row>
    <row r="35" spans="1:6" s="1" customFormat="1" ht="15.75" customHeight="1" x14ac:dyDescent="0.25">
      <c r="A35" s="27" t="s">
        <v>3</v>
      </c>
      <c r="B35" s="26" t="s">
        <v>59</v>
      </c>
      <c r="C35" s="28">
        <v>0</v>
      </c>
      <c r="D35" s="32">
        <f t="shared" si="0"/>
        <v>0</v>
      </c>
    </row>
    <row r="36" spans="1:6" s="1" customFormat="1" ht="15.75" customHeight="1" x14ac:dyDescent="0.25">
      <c r="A36" s="27" t="s">
        <v>5</v>
      </c>
      <c r="B36" s="26" t="s">
        <v>13</v>
      </c>
      <c r="C36" s="28">
        <v>0</v>
      </c>
      <c r="D36" s="32">
        <f t="shared" si="0"/>
        <v>0</v>
      </c>
    </row>
    <row r="37" spans="1:6" s="1" customFormat="1" ht="31.5" customHeight="1" x14ac:dyDescent="0.25">
      <c r="A37" s="19" t="s">
        <v>6</v>
      </c>
      <c r="B37" s="85" t="s">
        <v>58</v>
      </c>
      <c r="C37" s="29">
        <v>0</v>
      </c>
      <c r="D37" s="82">
        <f t="shared" si="0"/>
        <v>0</v>
      </c>
    </row>
    <row r="38" spans="1:6" s="1" customFormat="1" ht="15.75" customHeight="1" x14ac:dyDescent="0.25">
      <c r="A38" s="27" t="s">
        <v>7</v>
      </c>
      <c r="B38" s="26" t="s">
        <v>16</v>
      </c>
      <c r="C38" s="28">
        <v>0</v>
      </c>
      <c r="D38" s="32">
        <f t="shared" si="0"/>
        <v>0</v>
      </c>
    </row>
    <row r="39" spans="1:6" s="1" customFormat="1" ht="15.75" customHeight="1" x14ac:dyDescent="0.25">
      <c r="A39" s="27" t="s">
        <v>8</v>
      </c>
      <c r="B39" s="26" t="s">
        <v>14</v>
      </c>
      <c r="C39" s="28">
        <v>0</v>
      </c>
      <c r="D39" s="32">
        <f t="shared" si="0"/>
        <v>0</v>
      </c>
    </row>
    <row r="40" spans="1:6" s="1" customFormat="1" ht="15.75" customHeight="1" x14ac:dyDescent="0.25">
      <c r="A40" s="106" t="s">
        <v>67</v>
      </c>
      <c r="B40" s="108"/>
      <c r="C40" s="66">
        <f>SUM(C32:C39)</f>
        <v>0</v>
      </c>
      <c r="D40" s="65">
        <f>SUM(D32:D39)</f>
        <v>0</v>
      </c>
      <c r="F40" s="97"/>
    </row>
    <row r="41" spans="1:6" s="1" customFormat="1" ht="15.75" customHeight="1" x14ac:dyDescent="0.25">
      <c r="A41" s="135" t="s">
        <v>68</v>
      </c>
      <c r="B41" s="136"/>
      <c r="C41" s="137"/>
      <c r="D41" s="59" t="s">
        <v>53</v>
      </c>
    </row>
    <row r="42" spans="1:6" s="1" customFormat="1" ht="15.75" x14ac:dyDescent="0.25">
      <c r="A42" s="27" t="s">
        <v>0</v>
      </c>
      <c r="B42" s="35" t="s">
        <v>173</v>
      </c>
      <c r="C42" s="26"/>
      <c r="D42" s="32">
        <f>(0*44)-D18*6%</f>
        <v>0</v>
      </c>
    </row>
    <row r="43" spans="1:6" s="1" customFormat="1" ht="15.75" x14ac:dyDescent="0.25">
      <c r="A43" s="27" t="s">
        <v>1</v>
      </c>
      <c r="B43" s="35" t="s">
        <v>10</v>
      </c>
      <c r="C43" s="26"/>
      <c r="D43" s="32">
        <f>0*22*0.8</f>
        <v>0</v>
      </c>
    </row>
    <row r="44" spans="1:6" s="1" customFormat="1" ht="15.75" x14ac:dyDescent="0.25">
      <c r="A44" s="27" t="s">
        <v>2</v>
      </c>
      <c r="B44" s="35" t="s">
        <v>11</v>
      </c>
      <c r="C44" s="26"/>
      <c r="D44" s="32">
        <v>0</v>
      </c>
    </row>
    <row r="45" spans="1:6" s="1" customFormat="1" ht="15.75" x14ac:dyDescent="0.25">
      <c r="A45" s="27" t="s">
        <v>3</v>
      </c>
      <c r="B45" s="35" t="s">
        <v>55</v>
      </c>
      <c r="C45" s="26"/>
      <c r="D45" s="26">
        <v>0</v>
      </c>
    </row>
    <row r="46" spans="1:6" s="1" customFormat="1" ht="15.75" x14ac:dyDescent="0.25">
      <c r="A46" s="27" t="s">
        <v>5</v>
      </c>
      <c r="B46" s="35" t="s">
        <v>56</v>
      </c>
      <c r="C46" s="26"/>
      <c r="D46" s="26"/>
    </row>
    <row r="47" spans="1:6" ht="15.75" x14ac:dyDescent="0.25">
      <c r="A47" s="27" t="s">
        <v>6</v>
      </c>
      <c r="B47" s="39" t="s">
        <v>9</v>
      </c>
      <c r="C47" s="45"/>
      <c r="D47" s="26"/>
    </row>
    <row r="48" spans="1:6" ht="15.75" x14ac:dyDescent="0.25">
      <c r="A48" s="132" t="s">
        <v>69</v>
      </c>
      <c r="B48" s="133"/>
      <c r="C48" s="133"/>
      <c r="D48" s="67">
        <f>SUM(D42:D47)</f>
        <v>0</v>
      </c>
    </row>
    <row r="49" spans="1:4" ht="15.75" x14ac:dyDescent="0.25">
      <c r="A49" s="129" t="s">
        <v>70</v>
      </c>
      <c r="B49" s="130"/>
      <c r="C49" s="130"/>
      <c r="D49" s="131"/>
    </row>
    <row r="50" spans="1:4" ht="15.75" x14ac:dyDescent="0.25">
      <c r="A50" s="92" t="s">
        <v>54</v>
      </c>
      <c r="B50" s="60" t="s">
        <v>105</v>
      </c>
      <c r="C50" s="60"/>
      <c r="D50" s="61" t="s">
        <v>53</v>
      </c>
    </row>
    <row r="51" spans="1:4" ht="15.75" x14ac:dyDescent="0.25">
      <c r="A51" s="27" t="s">
        <v>71</v>
      </c>
      <c r="B51" s="35" t="s">
        <v>107</v>
      </c>
      <c r="C51" s="26"/>
      <c r="D51" s="26">
        <f>D28</f>
        <v>0</v>
      </c>
    </row>
    <row r="52" spans="1:4" ht="15.75" x14ac:dyDescent="0.25">
      <c r="A52" s="27" t="s">
        <v>72</v>
      </c>
      <c r="B52" s="35" t="s">
        <v>74</v>
      </c>
      <c r="C52" s="26"/>
      <c r="D52" s="44">
        <f>D40</f>
        <v>0</v>
      </c>
    </row>
    <row r="53" spans="1:4" ht="15.75" x14ac:dyDescent="0.25">
      <c r="A53" s="27" t="s">
        <v>73</v>
      </c>
      <c r="B53" s="35" t="s">
        <v>75</v>
      </c>
      <c r="C53" s="26"/>
      <c r="D53" s="26">
        <f>D48</f>
        <v>0</v>
      </c>
    </row>
    <row r="54" spans="1:4" ht="15.75" x14ac:dyDescent="0.25">
      <c r="A54" s="132" t="s">
        <v>88</v>
      </c>
      <c r="B54" s="133"/>
      <c r="C54" s="133"/>
      <c r="D54" s="65">
        <f>SUM(D51:D53)</f>
        <v>0</v>
      </c>
    </row>
    <row r="55" spans="1:4" ht="25.5" customHeight="1" x14ac:dyDescent="0.25">
      <c r="A55" s="127" t="s">
        <v>76</v>
      </c>
      <c r="B55" s="134"/>
      <c r="C55" s="134"/>
      <c r="D55" s="128"/>
    </row>
    <row r="56" spans="1:4" ht="15.75" x14ac:dyDescent="0.25">
      <c r="A56" s="27" t="s">
        <v>0</v>
      </c>
      <c r="B56" s="86" t="s">
        <v>77</v>
      </c>
      <c r="C56" s="36">
        <v>0</v>
      </c>
      <c r="D56" s="80">
        <f>ROUND(((D23+D54-D32)/12+0.5*D33)*C56,2)</f>
        <v>0</v>
      </c>
    </row>
    <row r="57" spans="1:4" ht="15.75" x14ac:dyDescent="0.25">
      <c r="A57" s="27" t="s">
        <v>1</v>
      </c>
      <c r="B57" s="86" t="s">
        <v>78</v>
      </c>
      <c r="C57" s="36">
        <v>0</v>
      </c>
      <c r="D57" s="47">
        <f>ROUND((D56*C57),2)</f>
        <v>0</v>
      </c>
    </row>
    <row r="58" spans="1:4" ht="15.75" x14ac:dyDescent="0.25">
      <c r="A58" s="27" t="s">
        <v>2</v>
      </c>
      <c r="B58" s="86" t="s">
        <v>79</v>
      </c>
      <c r="C58" s="37">
        <v>0</v>
      </c>
      <c r="D58" s="38">
        <f>ROUND((D23*C58),2)</f>
        <v>0</v>
      </c>
    </row>
    <row r="59" spans="1:4" ht="15.75" x14ac:dyDescent="0.25">
      <c r="A59" s="27" t="s">
        <v>3</v>
      </c>
      <c r="B59" s="86" t="s">
        <v>80</v>
      </c>
      <c r="C59" s="37">
        <v>0</v>
      </c>
      <c r="D59" s="80">
        <f>ROUND(((D23+D54)/12+0.5*D33)*C59,2)</f>
        <v>0</v>
      </c>
    </row>
    <row r="60" spans="1:4" ht="15.75" x14ac:dyDescent="0.25">
      <c r="A60" s="27" t="s">
        <v>5</v>
      </c>
      <c r="B60" s="86" t="s">
        <v>81</v>
      </c>
      <c r="C60" s="36">
        <v>0</v>
      </c>
      <c r="D60" s="47">
        <f>ROUND((D59*C60),2)</f>
        <v>0</v>
      </c>
    </row>
    <row r="61" spans="1:4" ht="15.75" x14ac:dyDescent="0.25">
      <c r="A61" s="27" t="s">
        <v>6</v>
      </c>
      <c r="B61" s="86" t="s">
        <v>82</v>
      </c>
      <c r="C61" s="37">
        <v>0</v>
      </c>
      <c r="D61" s="47">
        <f>ROUND(($D$23*C61),2)</f>
        <v>0</v>
      </c>
    </row>
    <row r="62" spans="1:4" ht="15.75" x14ac:dyDescent="0.25">
      <c r="A62" s="132" t="s">
        <v>89</v>
      </c>
      <c r="B62" s="132"/>
      <c r="C62" s="132"/>
      <c r="D62" s="67">
        <f>SUM(D56:D61)</f>
        <v>0</v>
      </c>
    </row>
    <row r="63" spans="1:4" ht="25.5" customHeight="1" x14ac:dyDescent="0.25">
      <c r="A63" s="141" t="s">
        <v>114</v>
      </c>
      <c r="B63" s="142"/>
      <c r="C63" s="142"/>
      <c r="D63" s="143"/>
    </row>
    <row r="64" spans="1:4" ht="25.5" customHeight="1" x14ac:dyDescent="0.25">
      <c r="A64" s="144" t="s">
        <v>115</v>
      </c>
      <c r="B64" s="144"/>
      <c r="C64" s="144"/>
      <c r="D64" s="68">
        <f>D23+D54+D62</f>
        <v>0</v>
      </c>
    </row>
    <row r="65" spans="1:4" ht="25.5" customHeight="1" x14ac:dyDescent="0.25">
      <c r="A65" s="127" t="s">
        <v>83</v>
      </c>
      <c r="B65" s="134"/>
      <c r="C65" s="134"/>
      <c r="D65" s="128"/>
    </row>
    <row r="66" spans="1:4" ht="15.75" x14ac:dyDescent="0.25">
      <c r="A66" s="59" t="s">
        <v>54</v>
      </c>
      <c r="B66" s="92" t="s">
        <v>47</v>
      </c>
      <c r="C66" s="58" t="s">
        <v>96</v>
      </c>
      <c r="D66" s="59" t="s">
        <v>53</v>
      </c>
    </row>
    <row r="67" spans="1:4" ht="15.75" x14ac:dyDescent="0.25">
      <c r="A67" s="27" t="s">
        <v>0</v>
      </c>
      <c r="B67" s="18" t="s">
        <v>63</v>
      </c>
      <c r="C67" s="28">
        <v>0</v>
      </c>
      <c r="D67" s="26">
        <f>ROUND(C67*$D$64,2)</f>
        <v>0</v>
      </c>
    </row>
    <row r="68" spans="1:4" ht="15.75" x14ac:dyDescent="0.25">
      <c r="A68" s="27" t="s">
        <v>1</v>
      </c>
      <c r="B68" s="18" t="s">
        <v>84</v>
      </c>
      <c r="C68" s="28">
        <v>0</v>
      </c>
      <c r="D68" s="26">
        <f t="shared" ref="D68:D74" si="1">ROUND(C68*$D$64,2)</f>
        <v>0</v>
      </c>
    </row>
    <row r="69" spans="1:4" ht="15.75" x14ac:dyDescent="0.25">
      <c r="A69" s="27" t="s">
        <v>2</v>
      </c>
      <c r="B69" s="18" t="s">
        <v>174</v>
      </c>
      <c r="C69" s="28">
        <v>0</v>
      </c>
      <c r="D69" s="26">
        <f t="shared" si="1"/>
        <v>0</v>
      </c>
    </row>
    <row r="70" spans="1:4" ht="15.75" x14ac:dyDescent="0.25">
      <c r="A70" s="27" t="s">
        <v>3</v>
      </c>
      <c r="B70" s="18" t="s">
        <v>118</v>
      </c>
      <c r="C70" s="28">
        <v>0</v>
      </c>
      <c r="D70" s="26">
        <f t="shared" si="1"/>
        <v>0</v>
      </c>
    </row>
    <row r="71" spans="1:4" ht="15.75" x14ac:dyDescent="0.25">
      <c r="A71" s="27" t="s">
        <v>5</v>
      </c>
      <c r="B71" s="18" t="s">
        <v>119</v>
      </c>
      <c r="C71" s="28">
        <v>0</v>
      </c>
      <c r="D71" s="26">
        <f t="shared" si="1"/>
        <v>0</v>
      </c>
    </row>
    <row r="72" spans="1:4" ht="15.75" x14ac:dyDescent="0.25">
      <c r="A72" s="27" t="s">
        <v>6</v>
      </c>
      <c r="B72" s="18" t="s">
        <v>134</v>
      </c>
      <c r="C72" s="28"/>
      <c r="D72" s="26">
        <f t="shared" si="1"/>
        <v>0</v>
      </c>
    </row>
    <row r="73" spans="1:4" ht="15.75" x14ac:dyDescent="0.25">
      <c r="A73" s="27" t="s">
        <v>7</v>
      </c>
      <c r="B73" s="18" t="s">
        <v>75</v>
      </c>
      <c r="C73" s="18"/>
      <c r="D73" s="26">
        <f t="shared" si="1"/>
        <v>0</v>
      </c>
    </row>
    <row r="74" spans="1:4" ht="15.75" x14ac:dyDescent="0.25">
      <c r="A74" s="27" t="s">
        <v>8</v>
      </c>
      <c r="B74" s="18" t="s">
        <v>9</v>
      </c>
      <c r="C74" s="18"/>
      <c r="D74" s="26">
        <f t="shared" si="1"/>
        <v>0</v>
      </c>
    </row>
    <row r="75" spans="1:4" ht="15.75" x14ac:dyDescent="0.25">
      <c r="A75" s="132" t="s">
        <v>90</v>
      </c>
      <c r="B75" s="132"/>
      <c r="C75" s="132"/>
      <c r="D75" s="69">
        <f>SUM(D67:D74)</f>
        <v>0</v>
      </c>
    </row>
    <row r="76" spans="1:4" ht="25.5" customHeight="1" x14ac:dyDescent="0.25">
      <c r="A76" s="127" t="s">
        <v>85</v>
      </c>
      <c r="B76" s="140"/>
      <c r="C76" s="140"/>
      <c r="D76" s="128"/>
    </row>
    <row r="77" spans="1:4" ht="15.75" x14ac:dyDescent="0.25">
      <c r="A77" s="58" t="s">
        <v>54</v>
      </c>
      <c r="B77" s="87" t="s">
        <v>47</v>
      </c>
      <c r="C77" s="62"/>
      <c r="D77" s="62" t="s">
        <v>53</v>
      </c>
    </row>
    <row r="78" spans="1:4" ht="15.75" x14ac:dyDescent="0.25">
      <c r="A78" s="27" t="s">
        <v>0</v>
      </c>
      <c r="B78" s="35" t="s">
        <v>12</v>
      </c>
      <c r="C78" s="31"/>
      <c r="D78" s="38">
        <v>0</v>
      </c>
    </row>
    <row r="79" spans="1:4" ht="15.75" x14ac:dyDescent="0.25">
      <c r="A79" s="27" t="s">
        <v>1</v>
      </c>
      <c r="B79" s="35" t="s">
        <v>131</v>
      </c>
      <c r="C79" s="31"/>
      <c r="D79" s="38">
        <v>0</v>
      </c>
    </row>
    <row r="80" spans="1:4" ht="15.75" x14ac:dyDescent="0.25">
      <c r="A80" s="27" t="s">
        <v>2</v>
      </c>
      <c r="B80" s="35" t="s">
        <v>171</v>
      </c>
      <c r="C80" s="31"/>
      <c r="D80" s="38">
        <v>0</v>
      </c>
    </row>
    <row r="81" spans="1:8" ht="15.75" x14ac:dyDescent="0.25">
      <c r="A81" s="27" t="s">
        <v>3</v>
      </c>
      <c r="B81" s="35" t="s">
        <v>178</v>
      </c>
      <c r="C81" s="31"/>
      <c r="D81" s="38">
        <v>0</v>
      </c>
    </row>
    <row r="82" spans="1:8" ht="15.75" x14ac:dyDescent="0.25">
      <c r="A82" s="27" t="s">
        <v>5</v>
      </c>
      <c r="B82" s="35" t="s">
        <v>9</v>
      </c>
      <c r="C82" s="31"/>
      <c r="D82" s="38"/>
    </row>
    <row r="83" spans="1:8" ht="15.75" x14ac:dyDescent="0.25">
      <c r="A83" s="106" t="s">
        <v>91</v>
      </c>
      <c r="B83" s="138"/>
      <c r="C83" s="139"/>
      <c r="D83" s="70">
        <f>SUM(D78:D82)</f>
        <v>0</v>
      </c>
    </row>
    <row r="84" spans="1:8" ht="25.5" customHeight="1" x14ac:dyDescent="0.25">
      <c r="A84" s="141" t="s">
        <v>116</v>
      </c>
      <c r="B84" s="142"/>
      <c r="C84" s="142"/>
      <c r="D84" s="143"/>
    </row>
    <row r="85" spans="1:8" ht="25.5" customHeight="1" x14ac:dyDescent="0.25">
      <c r="A85" s="144" t="s">
        <v>117</v>
      </c>
      <c r="B85" s="144"/>
      <c r="C85" s="144"/>
      <c r="D85" s="68">
        <f>SUM(D64+D75+D83)</f>
        <v>0</v>
      </c>
    </row>
    <row r="86" spans="1:8" s="2" customFormat="1" ht="25.5" customHeight="1" x14ac:dyDescent="0.2">
      <c r="A86" s="58"/>
      <c r="B86" s="88" t="s">
        <v>86</v>
      </c>
      <c r="C86" s="58" t="s">
        <v>96</v>
      </c>
      <c r="D86" s="58" t="s">
        <v>53</v>
      </c>
    </row>
    <row r="87" spans="1:8" s="2" customFormat="1" ht="15.75" x14ac:dyDescent="0.25">
      <c r="A87" s="27" t="s">
        <v>0</v>
      </c>
      <c r="B87" s="26" t="s">
        <v>17</v>
      </c>
      <c r="C87" s="28">
        <v>0</v>
      </c>
      <c r="D87" s="18">
        <f>ROUND(($D$85*C87),2)</f>
        <v>0</v>
      </c>
    </row>
    <row r="88" spans="1:8" s="2" customFormat="1" ht="15.75" x14ac:dyDescent="0.25">
      <c r="A88" s="27" t="s">
        <v>1</v>
      </c>
      <c r="B88" s="26" t="s">
        <v>18</v>
      </c>
      <c r="C88" s="28">
        <v>0</v>
      </c>
      <c r="D88" s="18">
        <f>ROUND(($D$85*C88),2)</f>
        <v>0</v>
      </c>
    </row>
    <row r="89" spans="1:8" s="2" customFormat="1" ht="15.75" x14ac:dyDescent="0.25">
      <c r="A89" s="27"/>
      <c r="B89" s="30" t="s">
        <v>175</v>
      </c>
      <c r="C89" s="99"/>
      <c r="D89" s="33">
        <f>SUM(D87:D88)</f>
        <v>0</v>
      </c>
    </row>
    <row r="90" spans="1:8" s="2" customFormat="1" ht="15.75" x14ac:dyDescent="0.25">
      <c r="A90" s="27" t="s">
        <v>2</v>
      </c>
      <c r="B90" s="30" t="s">
        <v>112</v>
      </c>
      <c r="C90" s="43"/>
      <c r="D90" s="18"/>
    </row>
    <row r="91" spans="1:8" s="2" customFormat="1" ht="15.75" x14ac:dyDescent="0.25">
      <c r="A91" s="27"/>
      <c r="B91" s="26" t="s">
        <v>92</v>
      </c>
      <c r="C91" s="28"/>
      <c r="D91" s="18"/>
    </row>
    <row r="92" spans="1:8" s="2" customFormat="1" ht="15.75" x14ac:dyDescent="0.25">
      <c r="A92" s="27"/>
      <c r="B92" s="26" t="s">
        <v>109</v>
      </c>
      <c r="C92" s="40">
        <v>0</v>
      </c>
      <c r="D92" s="46">
        <f>ROUND((D99*C92),2)</f>
        <v>0</v>
      </c>
    </row>
    <row r="93" spans="1:8" s="2" customFormat="1" ht="15.75" x14ac:dyDescent="0.25">
      <c r="A93" s="27"/>
      <c r="B93" s="26" t="s">
        <v>110</v>
      </c>
      <c r="C93" s="28">
        <v>0</v>
      </c>
      <c r="D93" s="18">
        <f>ROUND((D99*C93),2)</f>
        <v>0</v>
      </c>
    </row>
    <row r="94" spans="1:8" s="2" customFormat="1" ht="15.75" x14ac:dyDescent="0.25">
      <c r="A94" s="27"/>
      <c r="B94" s="26" t="s">
        <v>93</v>
      </c>
      <c r="C94" s="28"/>
      <c r="D94" s="46">
        <f t="shared" ref="D94:D95" si="2">ROUND($D$90*C94,2)</f>
        <v>0</v>
      </c>
    </row>
    <row r="95" spans="1:8" s="2" customFormat="1" ht="15.75" x14ac:dyDescent="0.25">
      <c r="A95" s="27"/>
      <c r="B95" s="26" t="s">
        <v>94</v>
      </c>
      <c r="C95" s="28"/>
      <c r="D95" s="18">
        <f t="shared" si="2"/>
        <v>0</v>
      </c>
      <c r="H95" s="81"/>
    </row>
    <row r="96" spans="1:8" s="2" customFormat="1" ht="15.75" x14ac:dyDescent="0.25">
      <c r="A96" s="27"/>
      <c r="B96" s="39" t="s">
        <v>111</v>
      </c>
      <c r="C96" s="28">
        <v>0</v>
      </c>
      <c r="D96" s="46">
        <f>ROUND((D99*C96),2)</f>
        <v>0</v>
      </c>
    </row>
    <row r="97" spans="1:6" s="2" customFormat="1" ht="15.75" x14ac:dyDescent="0.25">
      <c r="A97" s="27"/>
      <c r="B97" s="41" t="s">
        <v>113</v>
      </c>
      <c r="C97" s="42">
        <f>SUM(C91:C96)</f>
        <v>0</v>
      </c>
      <c r="D97" s="100">
        <f>ROUND(SUM(D92:D96),2)</f>
        <v>0</v>
      </c>
    </row>
    <row r="98" spans="1:6" s="2" customFormat="1" ht="15.75" x14ac:dyDescent="0.25">
      <c r="A98" s="106" t="s">
        <v>95</v>
      </c>
      <c r="B98" s="138"/>
      <c r="C98" s="139"/>
      <c r="D98" s="101">
        <f>SUM(D89+D97)</f>
        <v>0</v>
      </c>
      <c r="F98" s="98"/>
    </row>
    <row r="99" spans="1:6" s="2" customFormat="1" ht="15.75" x14ac:dyDescent="0.25">
      <c r="A99" s="96"/>
      <c r="B99" s="107" t="s">
        <v>176</v>
      </c>
      <c r="C99" s="107"/>
      <c r="D99" s="101">
        <f>ROUND(SUM((D85+D89)/(1-C92-C93-C96)),2)</f>
        <v>0</v>
      </c>
      <c r="F99" s="98"/>
    </row>
    <row r="100" spans="1:6" s="2" customFormat="1" ht="15.75" x14ac:dyDescent="0.25">
      <c r="A100" s="129" t="s">
        <v>19</v>
      </c>
      <c r="B100" s="147"/>
      <c r="C100" s="147"/>
      <c r="D100" s="131"/>
    </row>
    <row r="101" spans="1:6" s="2" customFormat="1" ht="15.75" x14ac:dyDescent="0.25">
      <c r="A101" s="91"/>
      <c r="B101" s="60" t="s">
        <v>97</v>
      </c>
      <c r="C101" s="63"/>
      <c r="D101" s="64" t="s">
        <v>53</v>
      </c>
    </row>
    <row r="102" spans="1:6" s="2" customFormat="1" ht="15.75" x14ac:dyDescent="0.25">
      <c r="A102" s="27" t="s">
        <v>0</v>
      </c>
      <c r="B102" s="35" t="s">
        <v>98</v>
      </c>
      <c r="C102" s="31"/>
      <c r="D102" s="102">
        <f>D23</f>
        <v>0</v>
      </c>
    </row>
    <row r="103" spans="1:6" s="2" customFormat="1" ht="15.75" x14ac:dyDescent="0.25">
      <c r="A103" s="27" t="s">
        <v>1</v>
      </c>
      <c r="B103" s="35" t="s">
        <v>99</v>
      </c>
      <c r="C103" s="31"/>
      <c r="D103" s="103">
        <f>D54</f>
        <v>0</v>
      </c>
    </row>
    <row r="104" spans="1:6" s="2" customFormat="1" ht="15.75" x14ac:dyDescent="0.25">
      <c r="A104" s="27" t="s">
        <v>2</v>
      </c>
      <c r="B104" s="35" t="s">
        <v>100</v>
      </c>
      <c r="C104" s="31"/>
      <c r="D104" s="102">
        <f>D62</f>
        <v>0</v>
      </c>
    </row>
    <row r="105" spans="1:6" s="2" customFormat="1" ht="15.75" x14ac:dyDescent="0.25">
      <c r="A105" s="27" t="s">
        <v>3</v>
      </c>
      <c r="B105" s="35" t="s">
        <v>101</v>
      </c>
      <c r="C105" s="31"/>
      <c r="D105" s="102">
        <f>D75</f>
        <v>0</v>
      </c>
    </row>
    <row r="106" spans="1:6" s="2" customFormat="1" ht="15.75" x14ac:dyDescent="0.25">
      <c r="A106" s="27" t="s">
        <v>5</v>
      </c>
      <c r="B106" s="35" t="s">
        <v>102</v>
      </c>
      <c r="C106" s="31"/>
      <c r="D106" s="102">
        <f>D83</f>
        <v>0</v>
      </c>
    </row>
    <row r="107" spans="1:6" s="2" customFormat="1" ht="15.75" x14ac:dyDescent="0.25">
      <c r="A107" s="27"/>
      <c r="B107" s="107" t="s">
        <v>103</v>
      </c>
      <c r="C107" s="108"/>
      <c r="D107" s="104">
        <f>SUM(D102:D106)</f>
        <v>0</v>
      </c>
    </row>
    <row r="108" spans="1:6" s="2" customFormat="1" ht="15.75" x14ac:dyDescent="0.25">
      <c r="A108" s="27" t="s">
        <v>6</v>
      </c>
      <c r="B108" s="145" t="s">
        <v>86</v>
      </c>
      <c r="C108" s="146"/>
      <c r="D108" s="105">
        <f>D98</f>
        <v>0</v>
      </c>
    </row>
    <row r="109" spans="1:6" s="2" customFormat="1" ht="15.75" x14ac:dyDescent="0.25">
      <c r="A109" s="106" t="s">
        <v>104</v>
      </c>
      <c r="B109" s="107"/>
      <c r="C109" s="108"/>
      <c r="D109" s="104">
        <f>SUM(D107:D108)</f>
        <v>0</v>
      </c>
    </row>
    <row r="110" spans="1:6" s="2" customFormat="1" ht="15.75" x14ac:dyDescent="0.25">
      <c r="A110" s="106" t="s">
        <v>120</v>
      </c>
      <c r="B110" s="107"/>
      <c r="C110" s="108"/>
      <c r="D110" s="104">
        <f>D109</f>
        <v>0</v>
      </c>
    </row>
    <row r="111" spans="1:6" s="1" customFormat="1" ht="12" x14ac:dyDescent="0.2"/>
    <row r="112" spans="1:6" s="2" customFormat="1" ht="12" x14ac:dyDescent="0.2">
      <c r="A112" s="1"/>
    </row>
    <row r="113" spans="1:1" s="2" customFormat="1" ht="12" x14ac:dyDescent="0.2">
      <c r="A113" s="1"/>
    </row>
    <row r="114" spans="1:1" s="2" customFormat="1" ht="12" x14ac:dyDescent="0.2">
      <c r="A114" s="1"/>
    </row>
    <row r="115" spans="1:1" s="2" customFormat="1" ht="12" x14ac:dyDescent="0.2">
      <c r="A115" s="1"/>
    </row>
    <row r="116" spans="1:1" x14ac:dyDescent="0.25">
      <c r="A116" s="1"/>
    </row>
    <row r="117" spans="1:1" s="1" customFormat="1" ht="12" x14ac:dyDescent="0.2"/>
    <row r="118" spans="1:1" ht="15" customHeight="1" x14ac:dyDescent="0.25">
      <c r="A118" s="1"/>
    </row>
    <row r="119" spans="1:1" x14ac:dyDescent="0.25">
      <c r="A119" s="1"/>
    </row>
    <row r="120" spans="1:1" ht="15" customHeight="1" x14ac:dyDescent="0.25">
      <c r="A120" s="1"/>
    </row>
    <row r="121" spans="1:1" s="2" customFormat="1" ht="15" customHeight="1" x14ac:dyDescent="0.2">
      <c r="A121" s="1"/>
    </row>
    <row r="122" spans="1:1" s="2" customFormat="1" ht="12" x14ac:dyDescent="0.2">
      <c r="A122" s="1"/>
    </row>
    <row r="123" spans="1:1" s="1" customFormat="1" ht="12" x14ac:dyDescent="0.2"/>
    <row r="124" spans="1:1" s="1" customFormat="1" x14ac:dyDescent="0.25">
      <c r="A124"/>
    </row>
    <row r="125" spans="1:1" s="1" customFormat="1" ht="15" customHeight="1" x14ac:dyDescent="0.25">
      <c r="A125"/>
    </row>
    <row r="126" spans="1:1" s="1" customFormat="1" ht="15" customHeight="1" x14ac:dyDescent="0.25">
      <c r="A126"/>
    </row>
    <row r="127" spans="1:1" s="1" customFormat="1" x14ac:dyDescent="0.25">
      <c r="A127"/>
    </row>
    <row r="128" spans="1:1" s="1" customFormat="1" ht="15" customHeight="1" x14ac:dyDescent="0.25">
      <c r="A128"/>
    </row>
    <row r="129" spans="1:1" s="1" customFormat="1" x14ac:dyDescent="0.25">
      <c r="A129"/>
    </row>
    <row r="130" spans="1:1" s="1" customFormat="1" ht="12" x14ac:dyDescent="0.2"/>
    <row r="131" spans="1:1" s="1" customFormat="1" ht="15" customHeight="1" x14ac:dyDescent="0.25">
      <c r="A131"/>
    </row>
    <row r="132" spans="1:1" s="1" customFormat="1" x14ac:dyDescent="0.25">
      <c r="A132"/>
    </row>
    <row r="133" spans="1:1" s="1" customFormat="1" ht="15" customHeight="1" x14ac:dyDescent="0.25">
      <c r="A133"/>
    </row>
    <row r="134" spans="1:1" s="1" customFormat="1" ht="15" customHeight="1" x14ac:dyDescent="0.25">
      <c r="A134"/>
    </row>
    <row r="135" spans="1:1" s="1" customFormat="1" x14ac:dyDescent="0.25">
      <c r="A135"/>
    </row>
    <row r="136" spans="1:1" s="1" customFormat="1" ht="15" customHeight="1" x14ac:dyDescent="0.25">
      <c r="A136"/>
    </row>
    <row r="137" spans="1:1" s="1" customFormat="1" x14ac:dyDescent="0.25">
      <c r="A137"/>
    </row>
    <row r="138" spans="1:1" s="1" customFormat="1" x14ac:dyDescent="0.25">
      <c r="A138"/>
    </row>
    <row r="139" spans="1:1" s="1" customFormat="1" x14ac:dyDescent="0.25">
      <c r="A139"/>
    </row>
    <row r="140" spans="1:1" s="1" customFormat="1" ht="12" x14ac:dyDescent="0.2"/>
    <row r="141" spans="1:1" s="1" customFormat="1" ht="15" customHeight="1" x14ac:dyDescent="0.25">
      <c r="A141"/>
    </row>
    <row r="142" spans="1:1" s="1" customFormat="1" x14ac:dyDescent="0.25">
      <c r="A142"/>
    </row>
    <row r="143" spans="1:1" s="1" customFormat="1" ht="15" customHeight="1" x14ac:dyDescent="0.25">
      <c r="A143"/>
    </row>
    <row r="144" spans="1:1" s="1" customFormat="1" ht="15" customHeight="1" x14ac:dyDescent="0.25">
      <c r="A144"/>
    </row>
    <row r="145" spans="1:1" s="1" customFormat="1" x14ac:dyDescent="0.25">
      <c r="A145"/>
    </row>
    <row r="146" spans="1:1" s="1" customFormat="1" x14ac:dyDescent="0.25">
      <c r="A146"/>
    </row>
    <row r="147" spans="1:1" s="1" customFormat="1" x14ac:dyDescent="0.25">
      <c r="A147"/>
    </row>
    <row r="148" spans="1:1" s="1" customFormat="1" x14ac:dyDescent="0.25">
      <c r="A148"/>
    </row>
    <row r="149" spans="1:1" x14ac:dyDescent="0.25">
      <c r="A149" s="1"/>
    </row>
    <row r="150" spans="1:1" x14ac:dyDescent="0.25">
      <c r="A150" s="1"/>
    </row>
    <row r="151" spans="1:1" ht="15" customHeight="1" x14ac:dyDescent="0.25">
      <c r="A151" s="1"/>
    </row>
    <row r="152" spans="1:1" x14ac:dyDescent="0.25">
      <c r="A152" s="1"/>
    </row>
    <row r="153" spans="1:1" x14ac:dyDescent="0.25">
      <c r="A153" s="1"/>
    </row>
    <row r="154" spans="1:1" ht="15" customHeight="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</sheetData>
  <mergeCells count="33">
    <mergeCell ref="A40:B40"/>
    <mergeCell ref="A1:D1"/>
    <mergeCell ref="A11:D11"/>
    <mergeCell ref="A13:D13"/>
    <mergeCell ref="A16:D16"/>
    <mergeCell ref="A23:C23"/>
    <mergeCell ref="A24:D24"/>
    <mergeCell ref="A25:B25"/>
    <mergeCell ref="A28:B28"/>
    <mergeCell ref="A29:D29"/>
    <mergeCell ref="A30:C30"/>
    <mergeCell ref="A31:B31"/>
    <mergeCell ref="A83:C83"/>
    <mergeCell ref="A41:C41"/>
    <mergeCell ref="A48:C48"/>
    <mergeCell ref="A49:D49"/>
    <mergeCell ref="A54:C54"/>
    <mergeCell ref="A55:D55"/>
    <mergeCell ref="A62:C62"/>
    <mergeCell ref="A63:D63"/>
    <mergeCell ref="A64:C64"/>
    <mergeCell ref="A65:D65"/>
    <mergeCell ref="A75:C75"/>
    <mergeCell ref="A76:D76"/>
    <mergeCell ref="B108:C108"/>
    <mergeCell ref="A109:C109"/>
    <mergeCell ref="A110:C110"/>
    <mergeCell ref="A84:D84"/>
    <mergeCell ref="A85:C85"/>
    <mergeCell ref="A98:C98"/>
    <mergeCell ref="B99:C99"/>
    <mergeCell ref="A100:D100"/>
    <mergeCell ref="B107:C107"/>
  </mergeCells>
  <dataValidations count="4">
    <dataValidation type="decimal" allowBlank="1" showInputMessage="1" showErrorMessage="1" promptTitle="ATENÇÃO" sqref="HX117 RT117 ABP117" xr:uid="{4039B911-629A-4B8D-A9D1-B90286627660}">
      <formula1>0</formula1>
      <formula2>20000</formula2>
    </dataValidation>
    <dataValidation type="decimal" allowBlank="1" showInputMessage="1" showErrorMessage="1" promptTitle="ATENÇÃO" prompt="O VALOR A SER  PREENCHIDO DEVERÁ SE REFERIR A UM PROFISSIONAL." sqref="HX83:HX85 RT83:RT85 ABP83:ABP85" xr:uid="{41433D0C-F2E3-484F-A5B1-8C88D875C604}">
      <formula1>0</formula1>
      <formula2>10000</formula2>
    </dataValidation>
    <dataValidation allowBlank="1" showInputMessage="1" showErrorMessage="1" prompt="O VALOR A SER PREENCHIDO DEVERÁ SE REFERIR A UM PROFISSIONAL." sqref="HW79:HW81 RS79:RS81 ABO79:ABO81" xr:uid="{CC3A0E3C-234C-4AEF-8795-01F30719BB48}">
      <formula1>0</formula1>
      <formula2>0</formula2>
    </dataValidation>
    <dataValidation allowBlank="1" showInputMessage="1" showErrorMessage="1" promptTitle="ATENÇÃO" sqref="HX82 RT82 ABP82" xr:uid="{8485966E-6800-4215-87E0-4878A5C30529}">
      <formula1>0</formula1>
      <formula2>10000</formula2>
    </dataValidation>
  </dataValidations>
  <printOptions horizontalCentered="1"/>
  <pageMargins left="0.51181102362204722" right="0.51181102362204722" top="1.6141732283464567" bottom="0.78740157480314965" header="0.31496062992125984" footer="0.31496062992125984"/>
  <pageSetup paperSize="9" scale="64" firstPageNumber="0" orientation="portrait" r:id="rId1"/>
  <headerFooter>
    <oddHeader>&amp;C&amp;G
SERVIÇO PÚBLICO FEDERAL
MINISTÉRIO DA EDUCAÇÃO
UNIVERSIDADE FEDERAL DO SUL DA BAHIA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"/>
  <sheetViews>
    <sheetView showGridLines="0" view="pageLayout" topLeftCell="A22" zoomScaleNormal="100" workbookViewId="0">
      <selection activeCell="F21" sqref="F21"/>
    </sheetView>
  </sheetViews>
  <sheetFormatPr defaultRowHeight="15" x14ac:dyDescent="0.25"/>
  <cols>
    <col min="1" max="1" width="6.85546875" style="48" customWidth="1"/>
    <col min="2" max="2" width="35.5703125" style="48" customWidth="1"/>
    <col min="3" max="3" width="15.85546875" style="48" customWidth="1"/>
    <col min="4" max="4" width="7.85546875" style="48" customWidth="1"/>
    <col min="5" max="5" width="13.7109375" style="48" customWidth="1"/>
    <col min="6" max="6" width="15.85546875" style="48" customWidth="1"/>
    <col min="7" max="16384" width="9.140625" style="48"/>
  </cols>
  <sheetData>
    <row r="1" spans="1:6" x14ac:dyDescent="0.25">
      <c r="A1" s="150" t="s">
        <v>122</v>
      </c>
      <c r="B1" s="150"/>
      <c r="C1" s="150"/>
      <c r="D1" s="150"/>
      <c r="E1" s="150"/>
      <c r="F1" s="150"/>
    </row>
    <row r="3" spans="1:6" x14ac:dyDescent="0.25">
      <c r="A3" s="115" t="s">
        <v>147</v>
      </c>
      <c r="B3" s="116"/>
      <c r="C3" s="116"/>
      <c r="D3" s="116"/>
      <c r="E3" s="116"/>
      <c r="F3" s="117"/>
    </row>
    <row r="4" spans="1:6" x14ac:dyDescent="0.25">
      <c r="A4" s="74" t="s">
        <v>54</v>
      </c>
      <c r="B4" s="74" t="s">
        <v>47</v>
      </c>
      <c r="C4" s="74" t="s">
        <v>155</v>
      </c>
      <c r="D4" s="74" t="s">
        <v>126</v>
      </c>
      <c r="E4" s="74" t="s">
        <v>123</v>
      </c>
      <c r="F4" s="74" t="s">
        <v>124</v>
      </c>
    </row>
    <row r="5" spans="1:6" ht="79.5" customHeight="1" x14ac:dyDescent="0.25">
      <c r="A5" s="24">
        <v>1</v>
      </c>
      <c r="B5" s="55" t="s">
        <v>148</v>
      </c>
      <c r="C5" s="55" t="s">
        <v>156</v>
      </c>
      <c r="D5" s="24">
        <v>2</v>
      </c>
      <c r="E5" s="78"/>
      <c r="F5" s="75"/>
    </row>
    <row r="6" spans="1:6" x14ac:dyDescent="0.25">
      <c r="A6" s="24">
        <v>2</v>
      </c>
      <c r="B6" s="56" t="s">
        <v>149</v>
      </c>
      <c r="C6" s="56" t="s">
        <v>156</v>
      </c>
      <c r="D6" s="24">
        <v>2</v>
      </c>
      <c r="E6" s="52"/>
      <c r="F6" s="75"/>
    </row>
    <row r="7" spans="1:6" ht="76.5" x14ac:dyDescent="0.25">
      <c r="A7" s="24">
        <v>3</v>
      </c>
      <c r="B7" s="55" t="s">
        <v>150</v>
      </c>
      <c r="C7" s="55" t="s">
        <v>156</v>
      </c>
      <c r="D7" s="24">
        <v>2</v>
      </c>
      <c r="E7" s="52"/>
      <c r="F7" s="75"/>
    </row>
    <row r="8" spans="1:6" x14ac:dyDescent="0.25">
      <c r="A8" s="24">
        <v>4</v>
      </c>
      <c r="B8" s="55" t="s">
        <v>151</v>
      </c>
      <c r="C8" s="55" t="s">
        <v>156</v>
      </c>
      <c r="D8" s="24">
        <v>1</v>
      </c>
      <c r="E8" s="54"/>
      <c r="F8" s="75"/>
    </row>
    <row r="9" spans="1:6" x14ac:dyDescent="0.25">
      <c r="A9" s="24">
        <v>5</v>
      </c>
      <c r="B9" s="55" t="s">
        <v>152</v>
      </c>
      <c r="C9" s="55" t="s">
        <v>157</v>
      </c>
      <c r="D9" s="24">
        <v>2</v>
      </c>
      <c r="E9" s="52"/>
      <c r="F9" s="75"/>
    </row>
    <row r="10" spans="1:6" ht="38.25" x14ac:dyDescent="0.25">
      <c r="A10" s="24">
        <v>6</v>
      </c>
      <c r="B10" s="55" t="s">
        <v>153</v>
      </c>
      <c r="C10" s="55" t="s">
        <v>156</v>
      </c>
      <c r="D10" s="24">
        <v>2</v>
      </c>
      <c r="E10" s="52"/>
      <c r="F10" s="75"/>
    </row>
    <row r="11" spans="1:6" x14ac:dyDescent="0.25">
      <c r="A11" s="24">
        <v>7</v>
      </c>
      <c r="B11" s="55" t="s">
        <v>154</v>
      </c>
      <c r="C11" s="55" t="s">
        <v>156</v>
      </c>
      <c r="D11" s="24">
        <v>1</v>
      </c>
      <c r="E11" s="52"/>
      <c r="F11" s="75"/>
    </row>
    <row r="12" spans="1:6" x14ac:dyDescent="0.25">
      <c r="A12" s="24">
        <v>8</v>
      </c>
      <c r="B12" s="55" t="s">
        <v>125</v>
      </c>
      <c r="C12" s="55" t="s">
        <v>158</v>
      </c>
      <c r="D12" s="24">
        <v>1</v>
      </c>
      <c r="E12" s="52"/>
      <c r="F12" s="75"/>
    </row>
    <row r="13" spans="1:6" x14ac:dyDescent="0.25">
      <c r="A13" s="148" t="s">
        <v>127</v>
      </c>
      <c r="B13" s="149"/>
      <c r="C13" s="149"/>
      <c r="D13" s="149"/>
      <c r="E13" s="149"/>
      <c r="F13" s="76"/>
    </row>
    <row r="14" spans="1:6" x14ac:dyDescent="0.25">
      <c r="A14" s="148" t="s">
        <v>128</v>
      </c>
      <c r="B14" s="149"/>
      <c r="C14" s="149"/>
      <c r="D14" s="149"/>
      <c r="E14" s="149"/>
      <c r="F14" s="76"/>
    </row>
    <row r="15" spans="1:6" x14ac:dyDescent="0.25">
      <c r="A15" s="151"/>
      <c r="B15" s="152"/>
      <c r="C15" s="152"/>
      <c r="D15" s="152"/>
      <c r="E15" s="152"/>
      <c r="F15" s="153"/>
    </row>
  </sheetData>
  <mergeCells count="5">
    <mergeCell ref="A3:F3"/>
    <mergeCell ref="A13:E13"/>
    <mergeCell ref="A1:F1"/>
    <mergeCell ref="A14:E14"/>
    <mergeCell ref="A15:F15"/>
  </mergeCells>
  <pageMargins left="0.51181102362204722" right="0.51181102362204722" top="1.6141732283464567" bottom="0.78740157480314965" header="0.31496062992125984" footer="0.31496062992125984"/>
  <pageSetup paperSize="9" scale="82" orientation="portrait" r:id="rId1"/>
  <headerFooter>
    <oddHeader xml:space="preserve">&amp;L&amp;G&amp;C                                           
 Defensoria Pública do Estado do Paraná
  Coordenadoria-Geral de Administração 
Departamento de Contratos 
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2"/>
  <sheetViews>
    <sheetView showGridLines="0" view="pageLayout" zoomScaleNormal="100" workbookViewId="0">
      <selection activeCell="F15" sqref="F15"/>
    </sheetView>
  </sheetViews>
  <sheetFormatPr defaultRowHeight="15" x14ac:dyDescent="0.25"/>
  <cols>
    <col min="1" max="1" width="9.140625" style="48"/>
    <col min="2" max="2" width="44.7109375" style="48" customWidth="1"/>
    <col min="3" max="3" width="7.85546875" style="48" customWidth="1"/>
    <col min="4" max="4" width="17.42578125" style="48" customWidth="1"/>
    <col min="5" max="5" width="15.85546875" style="48" customWidth="1"/>
    <col min="6" max="16384" width="9.140625" style="48"/>
  </cols>
  <sheetData>
    <row r="1" spans="1:5" x14ac:dyDescent="0.25">
      <c r="A1" s="150" t="s">
        <v>136</v>
      </c>
      <c r="B1" s="150"/>
      <c r="C1" s="150"/>
      <c r="D1" s="150"/>
      <c r="E1" s="150"/>
    </row>
    <row r="3" spans="1:5" x14ac:dyDescent="0.25">
      <c r="A3" s="154" t="s">
        <v>159</v>
      </c>
      <c r="B3" s="154"/>
      <c r="C3" s="154"/>
      <c r="D3" s="154"/>
      <c r="E3" s="154"/>
    </row>
    <row r="4" spans="1:5" x14ac:dyDescent="0.25">
      <c r="A4" s="77" t="s">
        <v>54</v>
      </c>
      <c r="B4" s="77" t="s">
        <v>47</v>
      </c>
      <c r="C4" s="77" t="s">
        <v>126</v>
      </c>
      <c r="D4" s="77" t="s">
        <v>123</v>
      </c>
      <c r="E4" s="77" t="s">
        <v>124</v>
      </c>
    </row>
    <row r="5" spans="1:5" x14ac:dyDescent="0.25">
      <c r="A5" s="24">
        <v>1</v>
      </c>
      <c r="B5" s="49" t="s">
        <v>160</v>
      </c>
      <c r="C5" s="24">
        <v>1</v>
      </c>
      <c r="D5" s="53"/>
      <c r="E5" s="78"/>
    </row>
    <row r="6" spans="1:5" ht="51" x14ac:dyDescent="0.25">
      <c r="A6" s="24">
        <v>2</v>
      </c>
      <c r="B6" s="49" t="s">
        <v>161</v>
      </c>
      <c r="C6" s="24">
        <v>3</v>
      </c>
      <c r="D6" s="53"/>
      <c r="E6" s="78"/>
    </row>
    <row r="7" spans="1:5" ht="38.25" x14ac:dyDescent="0.25">
      <c r="A7" s="24">
        <v>3</v>
      </c>
      <c r="B7" s="49" t="s">
        <v>162</v>
      </c>
      <c r="C7" s="24">
        <v>1</v>
      </c>
      <c r="D7" s="53"/>
      <c r="E7" s="78"/>
    </row>
    <row r="8" spans="1:5" x14ac:dyDescent="0.25">
      <c r="A8" s="24">
        <v>4</v>
      </c>
      <c r="B8" s="49" t="s">
        <v>163</v>
      </c>
      <c r="C8" s="24">
        <v>1</v>
      </c>
      <c r="D8" s="53"/>
      <c r="E8" s="78"/>
    </row>
    <row r="9" spans="1:5" x14ac:dyDescent="0.25">
      <c r="A9" s="155" t="s">
        <v>129</v>
      </c>
      <c r="B9" s="155"/>
      <c r="C9" s="155"/>
      <c r="D9" s="155"/>
      <c r="E9" s="79"/>
    </row>
    <row r="10" spans="1:5" x14ac:dyDescent="0.25">
      <c r="A10" s="155" t="s">
        <v>130</v>
      </c>
      <c r="B10" s="155"/>
      <c r="C10" s="155"/>
      <c r="D10" s="155"/>
      <c r="E10" s="79"/>
    </row>
    <row r="11" spans="1:5" x14ac:dyDescent="0.25">
      <c r="A11" s="156"/>
      <c r="B11" s="156"/>
      <c r="C11" s="156"/>
      <c r="D11" s="156"/>
      <c r="E11" s="156"/>
    </row>
    <row r="12" spans="1:5" x14ac:dyDescent="0.25">
      <c r="A12" s="50"/>
      <c r="B12" s="50"/>
      <c r="C12" s="50"/>
      <c r="D12" s="50"/>
      <c r="E12" s="51"/>
    </row>
  </sheetData>
  <mergeCells count="5">
    <mergeCell ref="A1:E1"/>
    <mergeCell ref="A3:E3"/>
    <mergeCell ref="A9:D9"/>
    <mergeCell ref="A10:D10"/>
    <mergeCell ref="A11:E11"/>
  </mergeCells>
  <pageMargins left="0.511811024" right="0.511811024" top="1.5972916666666668" bottom="0.78740157499999996" header="0.31496062000000002" footer="0.31496062000000002"/>
  <pageSetup paperSize="9" scale="82" orientation="portrait" r:id="rId1"/>
  <headerFooter>
    <oddHeader xml:space="preserve">&amp;L&amp;G&amp;C                                           
 Defensoria Pública do Estado do Paraná
  Coordenadoria-Geral de Administração 
Departamento de Contratos 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4</vt:i4>
      </vt:variant>
    </vt:vector>
  </HeadingPairs>
  <TitlesOfParts>
    <vt:vector size="10" baseType="lpstr">
      <vt:lpstr>PROPOSTA</vt:lpstr>
      <vt:lpstr>ITEM 01 - 12x36 DIURNO</vt:lpstr>
      <vt:lpstr>ITEM 02 - 12x36 NOTURNO</vt:lpstr>
      <vt:lpstr>ITEM 02 - 44H DIURNO</vt:lpstr>
      <vt:lpstr>UNIFORMES</vt:lpstr>
      <vt:lpstr>MAT. E EQUIP.</vt:lpstr>
      <vt:lpstr>'ITEM 01 - 12x36 DIURNO'!Area_de_impressao</vt:lpstr>
      <vt:lpstr>'ITEM 02 - 12x36 NOTURNO'!Area_de_impressao</vt:lpstr>
      <vt:lpstr>'ITEM 02 - 44H DIURNO'!Area_de_impressao</vt:lpstr>
      <vt:lpstr>PROPOSTA!Area_de_impressao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Patricia Naomy Shibata</cp:lastModifiedBy>
  <cp:revision>1</cp:revision>
  <cp:lastPrinted>2019-03-29T18:12:55Z</cp:lastPrinted>
  <dcterms:created xsi:type="dcterms:W3CDTF">2014-11-13T20:30:31Z</dcterms:created>
  <dcterms:modified xsi:type="dcterms:W3CDTF">2023-03-03T14:50:45Z</dcterms:modified>
  <dc:language>pt-BR</dc:language>
</cp:coreProperties>
</file>